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160" tabRatio="596" activeTab="7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  <sheet name="год 2016" sheetId="13" r:id="rId13"/>
  </sheets>
  <definedNames>
    <definedName name="_xlnm.Print_Area" localSheetId="7">'август'!$A$1:$H$31</definedName>
    <definedName name="_xlnm.Print_Area" localSheetId="10">'Ноябрь'!$A$1:$H$32</definedName>
    <definedName name="_xlnm.Print_Area" localSheetId="9">'Октябрь'!$A$1:$H$32</definedName>
    <definedName name="_xlnm.Print_Area" localSheetId="8">'сентябрь'!$A$1:$H$32</definedName>
    <definedName name="_xlnm.Print_Area" localSheetId="1">'февраль'!$A$1:$I$32</definedName>
  </definedNames>
  <calcPr fullCalcOnLoad="1"/>
</workbook>
</file>

<file path=xl/sharedStrings.xml><?xml version="1.0" encoding="utf-8"?>
<sst xmlns="http://schemas.openxmlformats.org/spreadsheetml/2006/main" count="729" uniqueCount="82">
  <si>
    <t>Всего</t>
  </si>
  <si>
    <t>ВН</t>
  </si>
  <si>
    <t>СН 1</t>
  </si>
  <si>
    <t>СН 2</t>
  </si>
  <si>
    <t>НН</t>
  </si>
  <si>
    <t>Показатели</t>
  </si>
  <si>
    <t>Ед. измер.</t>
  </si>
  <si>
    <t>2.1</t>
  </si>
  <si>
    <t>2.1.1</t>
  </si>
  <si>
    <t>Потребителям - юридическим лицам</t>
  </si>
  <si>
    <t>2.1.2</t>
  </si>
  <si>
    <t>2.2</t>
  </si>
  <si>
    <t>3</t>
  </si>
  <si>
    <t>кВт.ч</t>
  </si>
  <si>
    <t>%</t>
  </si>
  <si>
    <t xml:space="preserve">Гражданам - потребителям и приравненным к ним категориям потребителей </t>
  </si>
  <si>
    <t>№ п/п</t>
  </si>
  <si>
    <t xml:space="preserve"> </t>
  </si>
  <si>
    <t>Сводная ведомость по передаче электроэнергии</t>
  </si>
  <si>
    <t>М.П.</t>
  </si>
  <si>
    <t>-</t>
  </si>
  <si>
    <r>
      <t xml:space="preserve">Полезный отпуск всего: 
</t>
    </r>
    <r>
      <rPr>
        <sz val="10"/>
        <rFont val="Times New Roman"/>
        <family val="1"/>
      </rPr>
      <t>(п.2.1 + п.2.2)</t>
    </r>
  </si>
  <si>
    <t>_________________________ /_____________/</t>
  </si>
  <si>
    <t>в том числе потери в сетях факт:</t>
  </si>
  <si>
    <t>Главный инженер</t>
  </si>
  <si>
    <t>Главный энергетик-начальник энергохозяйства</t>
  </si>
  <si>
    <t>Отпущено в сеть 
ОАО ММРП</t>
  </si>
  <si>
    <t>Собственное потребление 
ОАО ММРП</t>
  </si>
  <si>
    <t>2.1.1.1</t>
  </si>
  <si>
    <t>_________________________________С.А.Шаповалов</t>
  </si>
  <si>
    <t>в том числе передача смежным ТСО (в/ч 31326     " Оборонэнергосбыт")</t>
  </si>
  <si>
    <r>
      <t xml:space="preserve">Потребителям 
ГП
</t>
    </r>
    <r>
      <rPr>
        <sz val="10"/>
        <rFont val="Times New Roman"/>
        <family val="1"/>
      </rPr>
      <t>(п.2.1.1 + п.2.1.2),</t>
    </r>
    <r>
      <rPr>
        <b/>
        <sz val="10"/>
        <rFont val="Times New Roman"/>
        <family val="1"/>
      </rPr>
      <t xml:space="preserve"> в том числе:</t>
    </r>
  </si>
  <si>
    <t xml:space="preserve">                                                                                                         Сводная ведомость по передаче электроэнергии</t>
  </si>
  <si>
    <t>в том числе передача смежным ТСО (в/ч 77360-К    "Оборонэнергосбыт")</t>
  </si>
  <si>
    <t>Наименование ГП/: ОАО "КолАтомЭнергоСбыт""</t>
  </si>
  <si>
    <t>Представитель ПАО "МРСК Северо-Запада":</t>
  </si>
  <si>
    <t>Представитель АО "Мурманский морской рыбный порт"</t>
  </si>
  <si>
    <t xml:space="preserve">Представитель ГП : филиал  "КолАтомЭнергоСбыт" </t>
  </si>
  <si>
    <t>по сетям АО "Мурманский морской рыбный порт"</t>
  </si>
  <si>
    <t>Наименование сетевой организации: АО "Мурманский морской рыбный порт"</t>
  </si>
  <si>
    <t xml:space="preserve">                                                                                                           по сетям АО "Мурманский морской рыбный порт"</t>
  </si>
  <si>
    <t>Собственное потребление 
АО ММРП</t>
  </si>
  <si>
    <t>______________________/О. В. Заец/</t>
  </si>
  <si>
    <t>Отпущено в сеть 
АО ММРП</t>
  </si>
  <si>
    <t>______________________/О.В.Заец/</t>
  </si>
  <si>
    <t>за год 2017 г.</t>
  </si>
  <si>
    <t>Наименование ГП/: ОАО "КолАтомЭнергоСбыт"</t>
  </si>
  <si>
    <t>2.3</t>
  </si>
  <si>
    <t>Отпущено в сеть ССО</t>
  </si>
  <si>
    <r>
      <t xml:space="preserve">Полезный отпуск всего: 
</t>
    </r>
    <r>
      <rPr>
        <sz val="11"/>
        <rFont val="Times New Roman"/>
        <family val="1"/>
      </rPr>
      <t>(п.2.1 + п.2.2)</t>
    </r>
  </si>
  <si>
    <r>
      <t xml:space="preserve">Потребителям 
ГП
</t>
    </r>
    <r>
      <rPr>
        <sz val="11"/>
        <rFont val="Times New Roman"/>
        <family val="1"/>
      </rPr>
      <t>(п.2.1.1 + п.2.1.2),</t>
    </r>
    <r>
      <rPr>
        <b/>
        <sz val="11"/>
        <rFont val="Times New Roman"/>
        <family val="1"/>
      </rPr>
      <t xml:space="preserve"> в том числе:</t>
    </r>
  </si>
  <si>
    <t>Отпущено в сеть 
АО "ММРП"</t>
  </si>
  <si>
    <t>Собственное потребление 
АО "ММРП"</t>
  </si>
  <si>
    <t>Наименование ГП/: АО "АтомЭнергоСбыт" филиал "КолАтомЭнергоСбыт"</t>
  </si>
  <si>
    <t xml:space="preserve">Представитель ГП: филиал  "КолАтомЭнергоСбыт" </t>
  </si>
  <si>
    <t>Начальника энергохозяйства</t>
  </si>
  <si>
    <t>_________________________________С.Н.Лычагов</t>
  </si>
  <si>
    <t>общий отпуск в сеть ММРП</t>
  </si>
  <si>
    <t>итого из 4 Р</t>
  </si>
  <si>
    <t>Проверочные формулы не для печати</t>
  </si>
  <si>
    <t>________________/О. В. Заец/</t>
  </si>
  <si>
    <t>за Сентябрь 2017г.</t>
  </si>
  <si>
    <t>за Октябрь 2017г.</t>
  </si>
  <si>
    <t>за Ноябрь 2017г.</t>
  </si>
  <si>
    <t>за Декабрь 2017г.</t>
  </si>
  <si>
    <t>за  январь 2018 г.</t>
  </si>
  <si>
    <t xml:space="preserve">      -</t>
  </si>
  <si>
    <t>Начальник    энергохозяйства</t>
  </si>
  <si>
    <t>за Февраль 2017г.</t>
  </si>
  <si>
    <t>_________________________________А.Н. Титаренко</t>
  </si>
  <si>
    <t>Главный энергетик</t>
  </si>
  <si>
    <t>_________________________________А.Н.Титаренко</t>
  </si>
  <si>
    <t>за март 2018 г.</t>
  </si>
  <si>
    <t>за апрель 2018 г.</t>
  </si>
  <si>
    <t>И.о.главного  инженера</t>
  </si>
  <si>
    <t>______________________/С.Н.Лычагов/</t>
  </si>
  <si>
    <t>Смышляев В.В. 28-64-67</t>
  </si>
  <si>
    <t>за июнь 2018 г.</t>
  </si>
  <si>
    <t xml:space="preserve">                                                            _________________________ /_____________/</t>
  </si>
  <si>
    <t>за июль 2018 г.</t>
  </si>
  <si>
    <t>Смышляев В.В. (8152) 28-64-67</t>
  </si>
  <si>
    <t>за Август 2018г.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</si>
</sst>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"/>
    <numFmt numFmtId="174" formatCode="#,##0.0_ ;[Red]\-#,##0.0\ "/>
    <numFmt numFmtId="175" formatCode="#,##0.00_ ;[Red]\-#,##0.00\ "/>
    <numFmt numFmtId="176" formatCode="0.0"/>
    <numFmt numFmtId="177" formatCode="0.000"/>
    <numFmt numFmtId="178" formatCode="0.0000000"/>
    <numFmt numFmtId="179" formatCode="0.000000"/>
    <numFmt numFmtId="180" formatCode="0.00000"/>
    <numFmt numFmtId="181" formatCode="0.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6">
    <font>
      <sz val="10"/>
      <name val="Arial Cyr"/>
      <family val="0"/>
    </font>
    <font>
      <sz val="10"/>
      <name val="Times New Roman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b/>
      <u val="single"/>
      <sz val="11"/>
      <name val="Times New Roman"/>
      <family val="1"/>
    </font>
    <font>
      <sz val="11"/>
      <name val="Times New Roman"/>
      <family val="1"/>
    </font>
    <font>
      <b/>
      <sz val="11"/>
      <name val="Arial Cyr"/>
      <family val="0"/>
    </font>
    <font>
      <i/>
      <sz val="9"/>
      <name val="Arial Cyr"/>
      <family val="0"/>
    </font>
    <font>
      <i/>
      <sz val="9"/>
      <name val="Times New Roman"/>
      <family val="1"/>
    </font>
    <font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2" fillId="0" borderId="0" xfId="52" applyNumberFormat="1" applyFont="1" applyBorder="1" applyAlignment="1">
      <alignment/>
      <protection/>
    </xf>
    <xf numFmtId="0" fontId="3" fillId="0" borderId="0" xfId="52" applyFont="1" applyBorder="1" applyAlignment="1">
      <alignment/>
      <protection/>
    </xf>
    <xf numFmtId="0" fontId="6" fillId="0" borderId="0" xfId="0" applyFont="1" applyBorder="1" applyAlignment="1">
      <alignment/>
    </xf>
    <xf numFmtId="0" fontId="3" fillId="0" borderId="0" xfId="52" applyNumberFormat="1" applyFont="1" applyBorder="1" applyAlignment="1">
      <alignment/>
      <protection/>
    </xf>
    <xf numFmtId="49" fontId="5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wrapText="1"/>
    </xf>
    <xf numFmtId="0" fontId="3" fillId="0" borderId="13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3" fontId="3" fillId="0" borderId="18" xfId="0" applyNumberFormat="1" applyFont="1" applyFill="1" applyBorder="1" applyAlignment="1">
      <alignment vertical="center"/>
    </xf>
    <xf numFmtId="3" fontId="3" fillId="0" borderId="18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3" fontId="3" fillId="0" borderId="20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9" fillId="0" borderId="0" xfId="0" applyFont="1" applyAlignment="1">
      <alignment/>
    </xf>
    <xf numFmtId="0" fontId="8" fillId="0" borderId="0" xfId="52" applyNumberFormat="1" applyFont="1" applyBorder="1" applyAlignment="1">
      <alignment/>
      <protection/>
    </xf>
    <xf numFmtId="0" fontId="11" fillId="0" borderId="0" xfId="52" applyFont="1" applyBorder="1" applyAlignment="1">
      <alignment/>
      <protection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8" fillId="0" borderId="0" xfId="52" applyNumberFormat="1" applyFont="1" applyBorder="1" applyAlignment="1">
      <alignment horizontal="right"/>
      <protection/>
    </xf>
    <xf numFmtId="0" fontId="11" fillId="0" borderId="0" xfId="52" applyFont="1" applyBorder="1" applyAlignment="1">
      <alignment vertical="center" wrapText="1"/>
      <protection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3" fontId="11" fillId="0" borderId="16" xfId="0" applyNumberFormat="1" applyFont="1" applyBorder="1" applyAlignment="1">
      <alignment vertical="center"/>
    </xf>
    <xf numFmtId="3" fontId="11" fillId="0" borderId="16" xfId="0" applyNumberFormat="1" applyFont="1" applyFill="1" applyBorder="1" applyAlignment="1">
      <alignment vertical="center"/>
    </xf>
    <xf numFmtId="3" fontId="11" fillId="0" borderId="17" xfId="0" applyNumberFormat="1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/>
    </xf>
    <xf numFmtId="0" fontId="11" fillId="0" borderId="0" xfId="0" applyNumberFormat="1" applyFont="1" applyFill="1" applyBorder="1" applyAlignment="1">
      <alignment horizontal="left" wrapText="1"/>
    </xf>
    <xf numFmtId="0" fontId="11" fillId="0" borderId="0" xfId="0" applyFont="1" applyFill="1" applyBorder="1" applyAlignment="1">
      <alignment/>
    </xf>
    <xf numFmtId="176" fontId="3" fillId="0" borderId="2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176" fontId="11" fillId="0" borderId="0" xfId="0" applyNumberFormat="1" applyFont="1" applyBorder="1" applyAlignment="1">
      <alignment vertical="center"/>
    </xf>
    <xf numFmtId="3" fontId="11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/>
    </xf>
    <xf numFmtId="3" fontId="11" fillId="0" borderId="0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3" fontId="3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vertical="center"/>
    </xf>
    <xf numFmtId="3" fontId="11" fillId="0" borderId="10" xfId="0" applyNumberFormat="1" applyFont="1" applyFill="1" applyBorder="1" applyAlignment="1">
      <alignment vertical="center"/>
    </xf>
    <xf numFmtId="3" fontId="3" fillId="0" borderId="15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/>
    </xf>
    <xf numFmtId="0" fontId="8" fillId="0" borderId="10" xfId="0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/>
    </xf>
    <xf numFmtId="3" fontId="11" fillId="0" borderId="13" xfId="0" applyNumberFormat="1" applyFont="1" applyBorder="1" applyAlignment="1">
      <alignment vertical="center"/>
    </xf>
    <xf numFmtId="3" fontId="11" fillId="0" borderId="14" xfId="0" applyNumberFormat="1" applyFont="1" applyBorder="1" applyAlignment="1">
      <alignment vertical="center"/>
    </xf>
    <xf numFmtId="49" fontId="8" fillId="0" borderId="11" xfId="0" applyNumberFormat="1" applyFont="1" applyBorder="1" applyAlignment="1">
      <alignment horizontal="center" vertical="center"/>
    </xf>
    <xf numFmtId="3" fontId="11" fillId="0" borderId="15" xfId="0" applyNumberFormat="1" applyFont="1" applyFill="1" applyBorder="1" applyAlignment="1">
      <alignment vertical="center"/>
    </xf>
    <xf numFmtId="0" fontId="11" fillId="0" borderId="10" xfId="0" applyFont="1" applyBorder="1" applyAlignment="1">
      <alignment horizontal="left" wrapText="1"/>
    </xf>
    <xf numFmtId="3" fontId="11" fillId="0" borderId="15" xfId="0" applyNumberFormat="1" applyFont="1" applyBorder="1" applyAlignment="1">
      <alignment vertical="center"/>
    </xf>
    <xf numFmtId="3" fontId="11" fillId="0" borderId="18" xfId="0" applyNumberFormat="1" applyFont="1" applyFill="1" applyBorder="1" applyAlignment="1">
      <alignment vertical="center"/>
    </xf>
    <xf numFmtId="0" fontId="11" fillId="0" borderId="20" xfId="0" applyFont="1" applyBorder="1" applyAlignment="1">
      <alignment horizontal="center" vertical="center" wrapText="1"/>
    </xf>
    <xf numFmtId="2" fontId="11" fillId="0" borderId="20" xfId="0" applyNumberFormat="1" applyFont="1" applyBorder="1" applyAlignment="1">
      <alignment horizontal="center" vertical="center"/>
    </xf>
    <xf numFmtId="3" fontId="11" fillId="0" borderId="20" xfId="0" applyNumberFormat="1" applyFont="1" applyBorder="1" applyAlignment="1">
      <alignment horizontal="center" vertical="center"/>
    </xf>
    <xf numFmtId="3" fontId="11" fillId="0" borderId="21" xfId="0" applyNumberFormat="1" applyFont="1" applyBorder="1" applyAlignment="1">
      <alignment horizontal="center" vertic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wrapText="1"/>
    </xf>
    <xf numFmtId="3" fontId="9" fillId="0" borderId="0" xfId="0" applyNumberFormat="1" applyFont="1" applyAlignment="1">
      <alignment/>
    </xf>
    <xf numFmtId="3" fontId="11" fillId="0" borderId="15" xfId="0" applyNumberFormat="1" applyFont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8" fillId="33" borderId="27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3" fontId="11" fillId="33" borderId="13" xfId="0" applyNumberFormat="1" applyFont="1" applyFill="1" applyBorder="1" applyAlignment="1">
      <alignment vertical="center"/>
    </xf>
    <xf numFmtId="3" fontId="11" fillId="33" borderId="14" xfId="0" applyNumberFormat="1" applyFont="1" applyFill="1" applyBorder="1" applyAlignment="1">
      <alignment vertical="center"/>
    </xf>
    <xf numFmtId="0" fontId="11" fillId="33" borderId="10" xfId="0" applyFont="1" applyFill="1" applyBorder="1" applyAlignment="1">
      <alignment horizontal="center" vertical="center"/>
    </xf>
    <xf numFmtId="3" fontId="11" fillId="33" borderId="10" xfId="0" applyNumberFormat="1" applyFont="1" applyFill="1" applyBorder="1" applyAlignment="1">
      <alignment vertical="center"/>
    </xf>
    <xf numFmtId="3" fontId="11" fillId="33" borderId="15" xfId="0" applyNumberFormat="1" applyFont="1" applyFill="1" applyBorder="1" applyAlignment="1">
      <alignment vertical="center"/>
    </xf>
    <xf numFmtId="3" fontId="11" fillId="33" borderId="16" xfId="0" applyNumberFormat="1" applyFont="1" applyFill="1" applyBorder="1" applyAlignment="1">
      <alignment vertical="center"/>
    </xf>
    <xf numFmtId="3" fontId="11" fillId="33" borderId="17" xfId="0" applyNumberFormat="1" applyFont="1" applyFill="1" applyBorder="1" applyAlignment="1">
      <alignment vertical="center"/>
    </xf>
    <xf numFmtId="0" fontId="11" fillId="33" borderId="10" xfId="0" applyFont="1" applyFill="1" applyBorder="1" applyAlignment="1">
      <alignment horizontal="center" vertical="center" wrapText="1"/>
    </xf>
    <xf numFmtId="3" fontId="11" fillId="33" borderId="18" xfId="0" applyNumberFormat="1" applyFont="1" applyFill="1" applyBorder="1" applyAlignment="1">
      <alignment vertical="center"/>
    </xf>
    <xf numFmtId="3" fontId="11" fillId="33" borderId="10" xfId="0" applyNumberFormat="1" applyFont="1" applyFill="1" applyBorder="1" applyAlignment="1">
      <alignment horizontal="center" vertical="center"/>
    </xf>
    <xf numFmtId="3" fontId="11" fillId="33" borderId="15" xfId="0" applyNumberFormat="1" applyFont="1" applyFill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0" fontId="53" fillId="0" borderId="0" xfId="0" applyFont="1" applyFill="1" applyBorder="1" applyAlignment="1">
      <alignment horizontal="left" vertical="top"/>
    </xf>
    <xf numFmtId="0" fontId="54" fillId="0" borderId="0" xfId="0" applyFont="1" applyFill="1" applyBorder="1" applyAlignment="1">
      <alignment/>
    </xf>
    <xf numFmtId="0" fontId="53" fillId="0" borderId="0" xfId="0" applyNumberFormat="1" applyFont="1" applyFill="1" applyBorder="1" applyAlignment="1">
      <alignment horizontal="left" wrapText="1"/>
    </xf>
    <xf numFmtId="0" fontId="53" fillId="0" borderId="0" xfId="0" applyFont="1" applyFill="1" applyAlignment="1">
      <alignment/>
    </xf>
    <xf numFmtId="0" fontId="53" fillId="0" borderId="0" xfId="0" applyFont="1" applyFill="1" applyBorder="1" applyAlignment="1">
      <alignment/>
    </xf>
    <xf numFmtId="0" fontId="55" fillId="0" borderId="0" xfId="0" applyFont="1" applyAlignment="1">
      <alignment/>
    </xf>
    <xf numFmtId="0" fontId="53" fillId="0" borderId="0" xfId="0" applyFont="1" applyFill="1" applyAlignment="1">
      <alignment horizontal="left" vertical="center" wrapText="1"/>
    </xf>
    <xf numFmtId="3" fontId="11" fillId="4" borderId="13" xfId="0" applyNumberFormat="1" applyFont="1" applyFill="1" applyBorder="1" applyAlignment="1">
      <alignment vertical="center"/>
    </xf>
    <xf numFmtId="3" fontId="11" fillId="4" borderId="10" xfId="0" applyNumberFormat="1" applyFont="1" applyFill="1" applyBorder="1" applyAlignment="1">
      <alignment vertical="center"/>
    </xf>
    <xf numFmtId="2" fontId="11" fillId="4" borderId="20" xfId="0" applyNumberFormat="1" applyFont="1" applyFill="1" applyBorder="1" applyAlignment="1">
      <alignment horizontal="center" vertical="center"/>
    </xf>
    <xf numFmtId="3" fontId="11" fillId="4" borderId="15" xfId="0" applyNumberFormat="1" applyFont="1" applyFill="1" applyBorder="1" applyAlignment="1">
      <alignment vertical="center"/>
    </xf>
    <xf numFmtId="3" fontId="11" fillId="4" borderId="29" xfId="0" applyNumberFormat="1" applyFont="1" applyFill="1" applyBorder="1" applyAlignment="1">
      <alignment vertical="center"/>
    </xf>
    <xf numFmtId="3" fontId="9" fillId="0" borderId="15" xfId="0" applyNumberFormat="1" applyFont="1" applyFill="1" applyBorder="1" applyAlignment="1">
      <alignment horizontal="right" indent="1"/>
    </xf>
    <xf numFmtId="3" fontId="0" fillId="0" borderId="30" xfId="0" applyNumberForma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3" fontId="9" fillId="33" borderId="15" xfId="0" applyNumberFormat="1" applyFont="1" applyFill="1" applyBorder="1" applyAlignment="1">
      <alignment horizontal="right" indent="1"/>
    </xf>
    <xf numFmtId="3" fontId="8" fillId="33" borderId="10" xfId="0" applyNumberFormat="1" applyFont="1" applyFill="1" applyBorder="1" applyAlignment="1">
      <alignment vertical="center"/>
    </xf>
    <xf numFmtId="3" fontId="8" fillId="33" borderId="16" xfId="0" applyNumberFormat="1" applyFont="1" applyFill="1" applyBorder="1" applyAlignment="1">
      <alignment vertical="center"/>
    </xf>
    <xf numFmtId="3" fontId="0" fillId="0" borderId="33" xfId="0" applyNumberFormat="1" applyFont="1" applyBorder="1" applyAlignment="1">
      <alignment horizontal="center"/>
    </xf>
    <xf numFmtId="3" fontId="8" fillId="33" borderId="15" xfId="0" applyNumberFormat="1" applyFont="1" applyFill="1" applyBorder="1" applyAlignment="1">
      <alignment vertical="center"/>
    </xf>
    <xf numFmtId="3" fontId="8" fillId="33" borderId="17" xfId="0" applyNumberFormat="1" applyFont="1" applyFill="1" applyBorder="1" applyAlignment="1">
      <alignment vertical="center"/>
    </xf>
    <xf numFmtId="3" fontId="8" fillId="4" borderId="10" xfId="0" applyNumberFormat="1" applyFont="1" applyFill="1" applyBorder="1" applyAlignment="1">
      <alignment vertical="center"/>
    </xf>
    <xf numFmtId="3" fontId="8" fillId="4" borderId="29" xfId="0" applyNumberFormat="1" applyFont="1" applyFill="1" applyBorder="1" applyAlignment="1">
      <alignment vertical="center"/>
    </xf>
    <xf numFmtId="3" fontId="12" fillId="33" borderId="15" xfId="0" applyNumberFormat="1" applyFont="1" applyFill="1" applyBorder="1" applyAlignment="1">
      <alignment horizontal="right" indent="1"/>
    </xf>
    <xf numFmtId="3" fontId="8" fillId="4" borderId="15" xfId="0" applyNumberFormat="1" applyFont="1" applyFill="1" applyBorder="1" applyAlignment="1">
      <alignment vertical="center"/>
    </xf>
    <xf numFmtId="3" fontId="8" fillId="33" borderId="13" xfId="0" applyNumberFormat="1" applyFont="1" applyFill="1" applyBorder="1" applyAlignment="1">
      <alignment vertical="center"/>
    </xf>
    <xf numFmtId="3" fontId="8" fillId="4" borderId="13" xfId="0" applyNumberFormat="1" applyFont="1" applyFill="1" applyBorder="1" applyAlignment="1">
      <alignment vertical="center"/>
    </xf>
    <xf numFmtId="3" fontId="0" fillId="0" borderId="33" xfId="0" applyNumberFormat="1" applyBorder="1" applyAlignment="1">
      <alignment/>
    </xf>
    <xf numFmtId="3" fontId="8" fillId="33" borderId="2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Alignment="1">
      <alignment/>
    </xf>
    <xf numFmtId="0" fontId="8" fillId="33" borderId="22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/>
    </xf>
    <xf numFmtId="49" fontId="8" fillId="33" borderId="12" xfId="0" applyNumberFormat="1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left" vertical="center" wrapText="1"/>
    </xf>
    <xf numFmtId="49" fontId="8" fillId="33" borderId="11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 wrapText="1"/>
    </xf>
    <xf numFmtId="3" fontId="11" fillId="33" borderId="29" xfId="0" applyNumberFormat="1" applyFont="1" applyFill="1" applyBorder="1" applyAlignment="1">
      <alignment vertical="center"/>
    </xf>
    <xf numFmtId="49" fontId="11" fillId="33" borderId="11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 wrapText="1"/>
    </xf>
    <xf numFmtId="0" fontId="11" fillId="33" borderId="20" xfId="0" applyFont="1" applyFill="1" applyBorder="1" applyAlignment="1">
      <alignment horizontal="center" vertical="center" wrapText="1"/>
    </xf>
    <xf numFmtId="2" fontId="11" fillId="33" borderId="20" xfId="0" applyNumberFormat="1" applyFont="1" applyFill="1" applyBorder="1" applyAlignment="1">
      <alignment horizontal="center" vertical="center"/>
    </xf>
    <xf numFmtId="3" fontId="11" fillId="33" borderId="20" xfId="0" applyNumberFormat="1" applyFont="1" applyFill="1" applyBorder="1" applyAlignment="1">
      <alignment horizontal="center" vertical="center"/>
    </xf>
    <xf numFmtId="3" fontId="11" fillId="33" borderId="2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52" applyNumberFormat="1" applyFont="1" applyBorder="1" applyAlignment="1">
      <alignment horizontal="left"/>
      <protection/>
    </xf>
    <xf numFmtId="0" fontId="2" fillId="0" borderId="0" xfId="52" applyNumberFormat="1" applyFont="1" applyBorder="1" applyAlignment="1">
      <alignment horizontal="left"/>
      <protection/>
    </xf>
    <xf numFmtId="49" fontId="5" fillId="0" borderId="11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49" fontId="8" fillId="0" borderId="35" xfId="0" applyNumberFormat="1" applyFont="1" applyBorder="1" applyAlignment="1">
      <alignment horizontal="center" vertical="center"/>
    </xf>
    <xf numFmtId="49" fontId="8" fillId="0" borderId="36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14" fillId="0" borderId="0" xfId="0" applyFont="1" applyFill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8" fillId="33" borderId="10" xfId="0" applyFont="1" applyFill="1" applyBorder="1" applyAlignment="1">
      <alignment horizontal="left" vertical="center" wrapText="1"/>
    </xf>
    <xf numFmtId="0" fontId="11" fillId="33" borderId="20" xfId="0" applyFont="1" applyFill="1" applyBorder="1" applyAlignment="1">
      <alignment horizontal="left" vertical="center" wrapText="1"/>
    </xf>
    <xf numFmtId="49" fontId="8" fillId="33" borderId="11" xfId="0" applyNumberFormat="1" applyFont="1" applyFill="1" applyBorder="1" applyAlignment="1">
      <alignment horizontal="center" vertical="center"/>
    </xf>
    <xf numFmtId="0" fontId="11" fillId="33" borderId="34" xfId="0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m_control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F46" sqref="F46"/>
    </sheetView>
  </sheetViews>
  <sheetFormatPr defaultColWidth="9.00390625" defaultRowHeight="12.75"/>
  <cols>
    <col min="1" max="1" width="8.00390625" style="0" customWidth="1"/>
    <col min="2" max="2" width="18.375" style="0" customWidth="1"/>
    <col min="4" max="4" width="10.375" style="0" customWidth="1"/>
    <col min="5" max="5" width="11.125" style="0" customWidth="1"/>
    <col min="7" max="7" width="10.375" style="0" customWidth="1"/>
  </cols>
  <sheetData>
    <row r="1" spans="1:8" ht="14.25">
      <c r="A1" s="184" t="s">
        <v>18</v>
      </c>
      <c r="B1" s="184"/>
      <c r="C1" s="184"/>
      <c r="D1" s="184"/>
      <c r="E1" s="184"/>
      <c r="F1" s="184"/>
      <c r="G1" s="184"/>
      <c r="H1" s="184"/>
    </row>
    <row r="2" spans="1:8" ht="14.25">
      <c r="A2" s="184" t="s">
        <v>38</v>
      </c>
      <c r="B2" s="184"/>
      <c r="C2" s="184"/>
      <c r="D2" s="184"/>
      <c r="E2" s="184"/>
      <c r="F2" s="184"/>
      <c r="G2" s="184"/>
      <c r="H2" s="184"/>
    </row>
    <row r="3" spans="1:8" ht="14.25">
      <c r="A3" s="185" t="s">
        <v>65</v>
      </c>
      <c r="B3" s="185"/>
      <c r="C3" s="185"/>
      <c r="D3" s="185"/>
      <c r="E3" s="185"/>
      <c r="F3" s="185"/>
      <c r="G3" s="185"/>
      <c r="H3" s="185"/>
    </row>
    <row r="4" spans="1:8" ht="15">
      <c r="A4" s="45"/>
      <c r="B4" s="45"/>
      <c r="C4" s="45"/>
      <c r="D4" s="46"/>
      <c r="E4" s="46"/>
      <c r="F4" s="46"/>
      <c r="G4" s="47"/>
      <c r="H4" s="44"/>
    </row>
    <row r="5" spans="1:8" ht="14.25">
      <c r="A5" s="186" t="s">
        <v>39</v>
      </c>
      <c r="B5" s="186"/>
      <c r="C5" s="186"/>
      <c r="D5" s="186"/>
      <c r="E5" s="186"/>
      <c r="F5" s="186"/>
      <c r="G5" s="186"/>
      <c r="H5" s="186"/>
    </row>
    <row r="6" spans="1:8" ht="15.75">
      <c r="A6" s="187" t="s">
        <v>46</v>
      </c>
      <c r="B6" s="187"/>
      <c r="C6" s="187"/>
      <c r="D6" s="187"/>
      <c r="E6" s="187"/>
      <c r="F6" s="187"/>
      <c r="G6" s="187"/>
      <c r="H6" s="187"/>
    </row>
    <row r="7" spans="1:8" ht="15.75" thickBot="1">
      <c r="A7" s="48"/>
      <c r="B7" s="49"/>
      <c r="C7" s="49"/>
      <c r="D7" s="45"/>
      <c r="E7" s="49"/>
      <c r="F7" s="50"/>
      <c r="G7" s="46"/>
      <c r="H7" s="46"/>
    </row>
    <row r="8" spans="1:8" ht="29.25" thickBot="1">
      <c r="A8" s="51" t="s">
        <v>16</v>
      </c>
      <c r="B8" s="52" t="s">
        <v>5</v>
      </c>
      <c r="C8" s="53" t="s">
        <v>6</v>
      </c>
      <c r="D8" s="52" t="s">
        <v>0</v>
      </c>
      <c r="E8" s="52" t="s">
        <v>1</v>
      </c>
      <c r="F8" s="52" t="s">
        <v>2</v>
      </c>
      <c r="G8" s="52" t="s">
        <v>3</v>
      </c>
      <c r="H8" s="54" t="s">
        <v>4</v>
      </c>
    </row>
    <row r="9" spans="1:8" ht="15" thickBot="1">
      <c r="A9" s="55">
        <v>1</v>
      </c>
      <c r="B9" s="56">
        <v>2</v>
      </c>
      <c r="C9" s="57">
        <v>3</v>
      </c>
      <c r="D9" s="56">
        <v>4</v>
      </c>
      <c r="E9" s="56">
        <v>5</v>
      </c>
      <c r="F9" s="56">
        <v>6</v>
      </c>
      <c r="G9" s="56">
        <v>7</v>
      </c>
      <c r="H9" s="58">
        <v>8</v>
      </c>
    </row>
    <row r="10" spans="1:8" ht="28.5" customHeight="1">
      <c r="A10" s="14">
        <v>1</v>
      </c>
      <c r="B10" s="15" t="s">
        <v>43</v>
      </c>
      <c r="C10" s="22" t="s">
        <v>13</v>
      </c>
      <c r="D10" s="23">
        <f>E10+F10</f>
        <v>6894263</v>
      </c>
      <c r="E10" s="23">
        <v>6681171</v>
      </c>
      <c r="F10" s="23">
        <v>213092</v>
      </c>
      <c r="G10" s="23">
        <v>0</v>
      </c>
      <c r="H10" s="24">
        <v>0</v>
      </c>
    </row>
    <row r="11" spans="1:10" ht="43.5" customHeight="1">
      <c r="A11" s="12">
        <v>2</v>
      </c>
      <c r="B11" s="5" t="s">
        <v>21</v>
      </c>
      <c r="C11" s="25" t="s">
        <v>13</v>
      </c>
      <c r="D11" s="26">
        <f aca="true" t="shared" si="0" ref="D11:D16">SUM(E11:H11)</f>
        <v>6894263</v>
      </c>
      <c r="E11" s="26">
        <v>3169962</v>
      </c>
      <c r="F11" s="26">
        <v>59550</v>
      </c>
      <c r="G11" s="26">
        <v>3294577</v>
      </c>
      <c r="H11" s="26">
        <v>370174</v>
      </c>
      <c r="J11" s="85"/>
    </row>
    <row r="12" spans="1:8" ht="57" customHeight="1">
      <c r="A12" s="12" t="s">
        <v>7</v>
      </c>
      <c r="B12" s="5" t="s">
        <v>31</v>
      </c>
      <c r="C12" s="25" t="s">
        <v>13</v>
      </c>
      <c r="D12" s="26">
        <f t="shared" si="0"/>
        <v>3664751</v>
      </c>
      <c r="E12" s="26">
        <f>E13+E15</f>
        <v>0</v>
      </c>
      <c r="F12" s="26">
        <f>F13+F15</f>
        <v>0</v>
      </c>
      <c r="G12" s="26">
        <f>G11</f>
        <v>3294577</v>
      </c>
      <c r="H12" s="26">
        <f>H11</f>
        <v>370174</v>
      </c>
    </row>
    <row r="13" spans="1:8" ht="45" customHeight="1">
      <c r="A13" s="13" t="s">
        <v>8</v>
      </c>
      <c r="B13" s="6" t="s">
        <v>9</v>
      </c>
      <c r="C13" s="25" t="s">
        <v>13</v>
      </c>
      <c r="D13" s="26">
        <f t="shared" si="0"/>
        <v>3645033</v>
      </c>
      <c r="E13" s="26">
        <v>0</v>
      </c>
      <c r="F13" s="26">
        <v>0</v>
      </c>
      <c r="G13" s="28">
        <f>G12</f>
        <v>3294577</v>
      </c>
      <c r="H13" s="29">
        <v>350456</v>
      </c>
    </row>
    <row r="14" spans="1:8" ht="78.75" customHeight="1">
      <c r="A14" s="60" t="s">
        <v>28</v>
      </c>
      <c r="B14" s="61" t="s">
        <v>30</v>
      </c>
      <c r="C14" s="59" t="s">
        <v>13</v>
      </c>
      <c r="D14" s="26">
        <f t="shared" si="0"/>
        <v>6016</v>
      </c>
      <c r="E14" s="62"/>
      <c r="F14" s="62"/>
      <c r="G14" s="63"/>
      <c r="H14" s="32">
        <v>6016</v>
      </c>
    </row>
    <row r="15" spans="1:8" ht="75" customHeight="1">
      <c r="A15" s="13" t="s">
        <v>10</v>
      </c>
      <c r="B15" s="3" t="s">
        <v>15</v>
      </c>
      <c r="C15" s="25" t="s">
        <v>13</v>
      </c>
      <c r="D15" s="26">
        <f t="shared" si="0"/>
        <v>19718</v>
      </c>
      <c r="E15" s="30">
        <v>0</v>
      </c>
      <c r="F15" s="30">
        <v>0</v>
      </c>
      <c r="G15" s="31">
        <v>0</v>
      </c>
      <c r="H15" s="32">
        <v>19718</v>
      </c>
    </row>
    <row r="16" spans="1:8" ht="42.75" customHeight="1">
      <c r="A16" s="12" t="s">
        <v>11</v>
      </c>
      <c r="B16" s="5" t="s">
        <v>41</v>
      </c>
      <c r="C16" s="25" t="s">
        <v>13</v>
      </c>
      <c r="D16" s="26">
        <f t="shared" si="0"/>
        <v>3229512</v>
      </c>
      <c r="E16" s="26">
        <f>E11</f>
        <v>3169962</v>
      </c>
      <c r="F16" s="26">
        <f>F11</f>
        <v>59550</v>
      </c>
      <c r="G16" s="26">
        <v>0</v>
      </c>
      <c r="H16" s="27">
        <v>0</v>
      </c>
    </row>
    <row r="17" spans="1:8" ht="24.75" customHeight="1">
      <c r="A17" s="188" t="s">
        <v>12</v>
      </c>
      <c r="B17" s="190" t="s">
        <v>23</v>
      </c>
      <c r="C17" s="33" t="s">
        <v>13</v>
      </c>
      <c r="D17" s="34" t="s">
        <v>66</v>
      </c>
      <c r="E17" s="35" t="s">
        <v>20</v>
      </c>
      <c r="F17" s="35" t="s">
        <v>20</v>
      </c>
      <c r="G17" s="35" t="s">
        <v>20</v>
      </c>
      <c r="H17" s="36" t="s">
        <v>20</v>
      </c>
    </row>
    <row r="18" spans="1:8" ht="24.75" customHeight="1" thickBot="1">
      <c r="A18" s="189"/>
      <c r="B18" s="191"/>
      <c r="C18" s="37" t="s">
        <v>14</v>
      </c>
      <c r="D18" s="83" t="s">
        <v>20</v>
      </c>
      <c r="E18" s="38" t="s">
        <v>20</v>
      </c>
      <c r="F18" s="38" t="s">
        <v>20</v>
      </c>
      <c r="G18" s="38" t="s">
        <v>20</v>
      </c>
      <c r="H18" s="39" t="s">
        <v>20</v>
      </c>
    </row>
    <row r="19" spans="1:8" ht="15">
      <c r="A19" s="73"/>
      <c r="B19" s="74"/>
      <c r="C19" s="75"/>
      <c r="D19" s="76"/>
      <c r="E19" s="77"/>
      <c r="F19" s="77"/>
      <c r="G19" s="77"/>
      <c r="H19" s="77"/>
    </row>
    <row r="20" spans="1:8" ht="15.75">
      <c r="A20" s="41" t="s">
        <v>36</v>
      </c>
      <c r="B20" s="41"/>
      <c r="C20" s="40"/>
      <c r="D20" s="42"/>
      <c r="E20" s="19"/>
      <c r="F20" s="19"/>
      <c r="G20" s="19"/>
      <c r="H20" s="18"/>
    </row>
    <row r="21" spans="1:8" ht="15.75">
      <c r="A21" s="65" t="s">
        <v>24</v>
      </c>
      <c r="B21" s="65"/>
      <c r="C21" s="40"/>
      <c r="D21" s="43"/>
      <c r="E21" s="19"/>
      <c r="F21" s="19"/>
      <c r="G21" s="19"/>
      <c r="H21" s="40" t="s">
        <v>44</v>
      </c>
    </row>
    <row r="22" spans="1:8" ht="12.75">
      <c r="A22" s="16"/>
      <c r="B22" s="16"/>
      <c r="C22" s="18"/>
      <c r="D22" s="19"/>
      <c r="E22" s="19"/>
      <c r="F22" s="19"/>
      <c r="G22" s="19"/>
      <c r="H22" s="19" t="s">
        <v>19</v>
      </c>
    </row>
    <row r="23" spans="1:8" ht="12.75">
      <c r="A23" s="16"/>
      <c r="B23" s="16"/>
      <c r="C23" s="18"/>
      <c r="D23" s="19"/>
      <c r="E23" s="19"/>
      <c r="F23" s="19"/>
      <c r="G23" s="19"/>
      <c r="H23" s="19"/>
    </row>
    <row r="24" spans="1:8" ht="15" customHeight="1">
      <c r="A24" s="183" t="s">
        <v>35</v>
      </c>
      <c r="B24" s="183"/>
      <c r="C24" s="183"/>
      <c r="D24" s="183"/>
      <c r="E24" s="21"/>
      <c r="F24" s="21"/>
      <c r="G24" s="21"/>
      <c r="H24" s="18" t="s">
        <v>22</v>
      </c>
    </row>
    <row r="25" spans="1:8" ht="12.75" customHeight="1">
      <c r="A25" s="20"/>
      <c r="B25" s="20"/>
      <c r="C25" s="20"/>
      <c r="D25" s="20"/>
      <c r="E25" s="21"/>
      <c r="F25" s="21"/>
      <c r="G25" s="21"/>
      <c r="H25" s="19" t="s">
        <v>19</v>
      </c>
    </row>
    <row r="26" spans="1:8" ht="12.75">
      <c r="A26" s="20"/>
      <c r="B26" s="20"/>
      <c r="C26" s="21"/>
      <c r="D26" s="21"/>
      <c r="E26" s="21"/>
      <c r="F26" s="21"/>
      <c r="G26" s="21"/>
      <c r="H26" s="19"/>
    </row>
    <row r="27" spans="1:8" ht="12.75" customHeight="1">
      <c r="A27" s="183" t="s">
        <v>37</v>
      </c>
      <c r="B27" s="183"/>
      <c r="C27" s="183"/>
      <c r="D27" s="183"/>
      <c r="E27" s="21"/>
      <c r="F27" s="21"/>
      <c r="G27" s="21"/>
      <c r="H27" s="18" t="s">
        <v>22</v>
      </c>
    </row>
    <row r="28" spans="1:8" ht="12.75">
      <c r="A28" s="16"/>
      <c r="B28" s="16"/>
      <c r="C28" s="18"/>
      <c r="D28" s="19"/>
      <c r="E28" s="21"/>
      <c r="F28" s="21"/>
      <c r="G28" s="21"/>
      <c r="H28" s="19" t="s">
        <v>19</v>
      </c>
    </row>
    <row r="29" spans="1:8" ht="12.75">
      <c r="A29" s="20"/>
      <c r="B29" s="20"/>
      <c r="C29" s="21"/>
      <c r="D29" s="21"/>
      <c r="E29" s="21"/>
      <c r="F29" s="21"/>
      <c r="G29" s="21"/>
      <c r="H29" s="19"/>
    </row>
    <row r="30" spans="1:8" ht="15">
      <c r="A30" s="66" t="s">
        <v>67</v>
      </c>
      <c r="B30" s="65"/>
      <c r="D30" s="69" t="s">
        <v>56</v>
      </c>
      <c r="E30" s="69"/>
      <c r="F30" s="69"/>
      <c r="G30" s="69"/>
      <c r="H30" s="69"/>
    </row>
  </sheetData>
  <sheetProtection/>
  <mergeCells count="9">
    <mergeCell ref="A27:D27"/>
    <mergeCell ref="A1:H1"/>
    <mergeCell ref="A2:H2"/>
    <mergeCell ref="A3:H3"/>
    <mergeCell ref="A5:H5"/>
    <mergeCell ref="A6:H6"/>
    <mergeCell ref="A17:A18"/>
    <mergeCell ref="B17:B18"/>
    <mergeCell ref="A24:D24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N16" sqref="N16"/>
    </sheetView>
  </sheetViews>
  <sheetFormatPr defaultColWidth="9.00390625" defaultRowHeight="12.75"/>
  <cols>
    <col min="1" max="1" width="6.875" style="0" customWidth="1"/>
    <col min="2" max="2" width="18.375" style="0" customWidth="1"/>
    <col min="3" max="3" width="6.125" style="0" customWidth="1"/>
    <col min="4" max="4" width="11.00390625" style="0" customWidth="1"/>
    <col min="5" max="5" width="10.125" style="0" bestFit="1" customWidth="1"/>
    <col min="7" max="7" width="10.125" style="0" bestFit="1" customWidth="1"/>
    <col min="8" max="8" width="12.00390625" style="0" customWidth="1"/>
  </cols>
  <sheetData>
    <row r="1" spans="1:9" ht="14.25">
      <c r="A1" s="184" t="s">
        <v>18</v>
      </c>
      <c r="B1" s="184"/>
      <c r="C1" s="184"/>
      <c r="D1" s="184"/>
      <c r="E1" s="184"/>
      <c r="F1" s="184"/>
      <c r="G1" s="184"/>
      <c r="H1" s="184"/>
      <c r="I1" s="44"/>
    </row>
    <row r="2" spans="1:9" ht="14.25">
      <c r="A2" s="184" t="s">
        <v>38</v>
      </c>
      <c r="B2" s="184"/>
      <c r="C2" s="184"/>
      <c r="D2" s="184"/>
      <c r="E2" s="184"/>
      <c r="F2" s="184"/>
      <c r="G2" s="184"/>
      <c r="H2" s="184"/>
      <c r="I2" s="44"/>
    </row>
    <row r="3" spans="1:9" ht="14.25">
      <c r="A3" s="185" t="s">
        <v>62</v>
      </c>
      <c r="B3" s="185"/>
      <c r="C3" s="185"/>
      <c r="D3" s="185"/>
      <c r="E3" s="185"/>
      <c r="F3" s="185"/>
      <c r="G3" s="185"/>
      <c r="H3" s="185"/>
      <c r="I3" s="44"/>
    </row>
    <row r="4" spans="1:9" ht="15">
      <c r="A4" s="45"/>
      <c r="B4" s="45"/>
      <c r="C4" s="45"/>
      <c r="D4" s="46"/>
      <c r="E4" s="46"/>
      <c r="F4" s="46"/>
      <c r="G4" s="47"/>
      <c r="H4" s="44"/>
      <c r="I4" s="44"/>
    </row>
    <row r="5" spans="1:9" ht="14.25">
      <c r="A5" s="186" t="s">
        <v>39</v>
      </c>
      <c r="B5" s="186"/>
      <c r="C5" s="186"/>
      <c r="D5" s="186"/>
      <c r="E5" s="186"/>
      <c r="F5" s="186"/>
      <c r="G5" s="186"/>
      <c r="H5" s="186"/>
      <c r="I5" s="44"/>
    </row>
    <row r="6" spans="1:9" ht="15.75">
      <c r="A6" s="187" t="s">
        <v>34</v>
      </c>
      <c r="B6" s="187"/>
      <c r="C6" s="187"/>
      <c r="D6" s="187"/>
      <c r="E6" s="187"/>
      <c r="F6" s="187"/>
      <c r="G6" s="187"/>
      <c r="H6" s="187"/>
      <c r="I6" s="44"/>
    </row>
    <row r="7" spans="1:9" ht="15.75" thickBot="1">
      <c r="A7" s="48"/>
      <c r="B7" s="49"/>
      <c r="C7" s="49"/>
      <c r="D7" s="45"/>
      <c r="E7" s="49"/>
      <c r="F7" s="50"/>
      <c r="G7" s="46"/>
      <c r="H7" s="46"/>
      <c r="I7" s="44"/>
    </row>
    <row r="8" spans="1:9" ht="43.5" thickBot="1">
      <c r="A8" s="51" t="s">
        <v>16</v>
      </c>
      <c r="B8" s="52" t="s">
        <v>5</v>
      </c>
      <c r="C8" s="115" t="s">
        <v>6</v>
      </c>
      <c r="D8" s="116" t="s">
        <v>0</v>
      </c>
      <c r="E8" s="116" t="s">
        <v>1</v>
      </c>
      <c r="F8" s="116" t="s">
        <v>2</v>
      </c>
      <c r="G8" s="116" t="s">
        <v>3</v>
      </c>
      <c r="H8" s="117" t="s">
        <v>4</v>
      </c>
      <c r="I8" s="44"/>
    </row>
    <row r="9" spans="1:9" ht="15" thickBot="1">
      <c r="A9" s="55">
        <v>1</v>
      </c>
      <c r="B9" s="56">
        <v>2</v>
      </c>
      <c r="C9" s="119">
        <v>3</v>
      </c>
      <c r="D9" s="120">
        <v>4</v>
      </c>
      <c r="E9" s="120">
        <v>5</v>
      </c>
      <c r="F9" s="120">
        <v>6</v>
      </c>
      <c r="G9" s="120">
        <v>7</v>
      </c>
      <c r="H9" s="121">
        <v>8</v>
      </c>
      <c r="I9" s="44"/>
    </row>
    <row r="10" spans="1:11" ht="28.5">
      <c r="A10" s="94">
        <v>1</v>
      </c>
      <c r="B10" s="95" t="s">
        <v>51</v>
      </c>
      <c r="C10" s="122" t="s">
        <v>13</v>
      </c>
      <c r="D10" s="142">
        <f>E10+F10+G10+H10</f>
        <v>4571026</v>
      </c>
      <c r="E10" s="142">
        <f>2131964+2287422</f>
        <v>4419386</v>
      </c>
      <c r="F10" s="123">
        <v>151640</v>
      </c>
      <c r="G10" s="123">
        <v>0</v>
      </c>
      <c r="H10" s="124">
        <v>0</v>
      </c>
      <c r="I10" s="44"/>
      <c r="K10" s="85">
        <f>D10-D11</f>
        <v>5695</v>
      </c>
    </row>
    <row r="11" spans="1:10" ht="44.25" thickBot="1">
      <c r="A11" s="99">
        <v>2</v>
      </c>
      <c r="B11" s="93" t="s">
        <v>49</v>
      </c>
      <c r="C11" s="125" t="s">
        <v>13</v>
      </c>
      <c r="D11" s="143">
        <f aca="true" t="shared" si="0" ref="D11:D16">SUM(E11:H11)</f>
        <v>4565331</v>
      </c>
      <c r="E11" s="143">
        <f>E12+E15</f>
        <v>1790666</v>
      </c>
      <c r="F11" s="143">
        <f>F12+F15</f>
        <v>49641</v>
      </c>
      <c r="G11" s="143">
        <f>G12+G15</f>
        <v>2518964</v>
      </c>
      <c r="H11" s="145">
        <f>H12+H15</f>
        <v>206060</v>
      </c>
      <c r="I11" s="44"/>
      <c r="J11" t="s">
        <v>59</v>
      </c>
    </row>
    <row r="12" spans="1:16" ht="58.5" thickBot="1">
      <c r="A12" s="99" t="s">
        <v>7</v>
      </c>
      <c r="B12" s="93" t="s">
        <v>50</v>
      </c>
      <c r="C12" s="125" t="s">
        <v>13</v>
      </c>
      <c r="D12" s="143">
        <f t="shared" si="0"/>
        <v>2725024</v>
      </c>
      <c r="E12" s="143">
        <f>E13+E14</f>
        <v>0</v>
      </c>
      <c r="F12" s="143">
        <f>F13+F14</f>
        <v>0</v>
      </c>
      <c r="G12" s="143">
        <f>G13+G14</f>
        <v>2518964</v>
      </c>
      <c r="H12" s="146">
        <f>H13+H14</f>
        <v>206060</v>
      </c>
      <c r="I12" s="44"/>
      <c r="J12" s="148">
        <v>4571026</v>
      </c>
      <c r="K12" s="149" t="s">
        <v>57</v>
      </c>
      <c r="L12" s="149"/>
      <c r="M12" s="150"/>
      <c r="N12" s="85">
        <f>D11+D16</f>
        <v>4571026</v>
      </c>
      <c r="P12" s="85">
        <f>N12-J12</f>
        <v>0</v>
      </c>
    </row>
    <row r="13" spans="1:16" ht="45.75" thickBot="1">
      <c r="A13" s="60" t="s">
        <v>8</v>
      </c>
      <c r="B13" s="61" t="s">
        <v>9</v>
      </c>
      <c r="C13" s="125" t="s">
        <v>13</v>
      </c>
      <c r="D13" s="143">
        <f t="shared" si="0"/>
        <v>2716166</v>
      </c>
      <c r="E13" s="126">
        <v>0</v>
      </c>
      <c r="F13" s="126">
        <v>0</v>
      </c>
      <c r="G13" s="126">
        <v>2518964</v>
      </c>
      <c r="H13" s="127">
        <f>202897-H16</f>
        <v>197202</v>
      </c>
      <c r="I13" s="44"/>
      <c r="J13" s="148">
        <v>2730719</v>
      </c>
      <c r="K13" s="149" t="s">
        <v>58</v>
      </c>
      <c r="L13" s="149"/>
      <c r="M13" s="150"/>
      <c r="N13" s="85">
        <f>D12+D16</f>
        <v>2730719</v>
      </c>
      <c r="P13" s="85">
        <f>J13-N13</f>
        <v>0</v>
      </c>
    </row>
    <row r="14" spans="1:10" ht="75">
      <c r="A14" s="60" t="s">
        <v>10</v>
      </c>
      <c r="B14" s="101" t="s">
        <v>15</v>
      </c>
      <c r="C14" s="125" t="s">
        <v>13</v>
      </c>
      <c r="D14" s="143">
        <f t="shared" si="0"/>
        <v>8858</v>
      </c>
      <c r="E14" s="128">
        <v>0</v>
      </c>
      <c r="F14" s="128">
        <v>0</v>
      </c>
      <c r="G14" s="128">
        <v>0</v>
      </c>
      <c r="H14" s="129">
        <v>8858</v>
      </c>
      <c r="I14" s="44"/>
      <c r="J14" s="85">
        <f>D12+D16</f>
        <v>2730719</v>
      </c>
    </row>
    <row r="15" spans="1:12" ht="42.75">
      <c r="A15" s="99" t="s">
        <v>11</v>
      </c>
      <c r="B15" s="93" t="s">
        <v>52</v>
      </c>
      <c r="C15" s="125" t="s">
        <v>13</v>
      </c>
      <c r="D15" s="143">
        <f t="shared" si="0"/>
        <v>1840307</v>
      </c>
      <c r="E15" s="126">
        <f>2367116-576450</f>
        <v>1790666</v>
      </c>
      <c r="F15" s="126">
        <v>49641</v>
      </c>
      <c r="G15" s="126">
        <v>0</v>
      </c>
      <c r="H15" s="127">
        <v>0</v>
      </c>
      <c r="I15" s="44"/>
      <c r="K15" s="85"/>
      <c r="L15" s="85">
        <f>D10-D11</f>
        <v>5695</v>
      </c>
    </row>
    <row r="16" spans="1:9" ht="28.5">
      <c r="A16" s="99" t="s">
        <v>47</v>
      </c>
      <c r="B16" s="93" t="s">
        <v>48</v>
      </c>
      <c r="C16" s="125" t="s">
        <v>13</v>
      </c>
      <c r="D16" s="143">
        <f t="shared" si="0"/>
        <v>5695</v>
      </c>
      <c r="E16" s="128"/>
      <c r="F16" s="128"/>
      <c r="G16" s="128"/>
      <c r="H16" s="151">
        <v>5695</v>
      </c>
      <c r="I16" s="44"/>
    </row>
    <row r="17" spans="1:9" ht="29.25" customHeight="1">
      <c r="A17" s="197" t="s">
        <v>12</v>
      </c>
      <c r="B17" s="199" t="s">
        <v>23</v>
      </c>
      <c r="C17" s="130" t="s">
        <v>13</v>
      </c>
      <c r="D17" s="131">
        <v>154199</v>
      </c>
      <c r="E17" s="132" t="s">
        <v>20</v>
      </c>
      <c r="F17" s="132" t="s">
        <v>20</v>
      </c>
      <c r="G17" s="132" t="s">
        <v>20</v>
      </c>
      <c r="H17" s="133" t="s">
        <v>20</v>
      </c>
      <c r="I17" s="44"/>
    </row>
    <row r="18" spans="1:9" ht="15.75" thickBot="1">
      <c r="A18" s="198"/>
      <c r="B18" s="200"/>
      <c r="C18" s="104" t="s">
        <v>14</v>
      </c>
      <c r="D18" s="144">
        <f>D17/D10*100</f>
        <v>3.3734001950546775</v>
      </c>
      <c r="E18" s="106" t="s">
        <v>20</v>
      </c>
      <c r="F18" s="106" t="s">
        <v>20</v>
      </c>
      <c r="G18" s="106" t="s">
        <v>20</v>
      </c>
      <c r="H18" s="107" t="s">
        <v>20</v>
      </c>
      <c r="I18" s="44"/>
    </row>
    <row r="19" spans="1:9" ht="15">
      <c r="A19" s="73"/>
      <c r="B19" s="74"/>
      <c r="C19" s="75"/>
      <c r="D19" s="134"/>
      <c r="E19" s="77"/>
      <c r="F19" s="77"/>
      <c r="G19" s="77"/>
      <c r="H19" s="77"/>
      <c r="I19" s="44"/>
    </row>
    <row r="20" spans="1:9" ht="14.25">
      <c r="A20" s="20"/>
      <c r="B20" s="20"/>
      <c r="C20" s="21"/>
      <c r="D20" s="21"/>
      <c r="E20" s="21"/>
      <c r="F20" s="21"/>
      <c r="G20" s="21"/>
      <c r="H20" s="19"/>
      <c r="I20" s="44"/>
    </row>
    <row r="21" spans="1:9" ht="15">
      <c r="A21" s="65" t="s">
        <v>36</v>
      </c>
      <c r="B21" s="65"/>
      <c r="C21" s="108"/>
      <c r="D21" s="109"/>
      <c r="E21" s="110"/>
      <c r="F21" s="110"/>
      <c r="G21" s="110"/>
      <c r="H21" s="108" t="s">
        <v>60</v>
      </c>
      <c r="I21" s="44"/>
    </row>
    <row r="22" spans="1:9" ht="15">
      <c r="A22" s="65"/>
      <c r="B22" s="65"/>
      <c r="C22" s="108"/>
      <c r="D22" s="110"/>
      <c r="E22" s="110"/>
      <c r="F22" s="110"/>
      <c r="G22" s="110"/>
      <c r="H22" s="110" t="s">
        <v>19</v>
      </c>
      <c r="I22" s="44"/>
    </row>
    <row r="23" spans="1:9" ht="30.75" customHeight="1">
      <c r="A23" s="65"/>
      <c r="B23" s="65"/>
      <c r="C23" s="108"/>
      <c r="D23" s="110"/>
      <c r="E23" s="110"/>
      <c r="F23" s="110"/>
      <c r="G23" s="110"/>
      <c r="H23" s="110"/>
      <c r="I23" s="44"/>
    </row>
    <row r="24" spans="1:9" ht="15">
      <c r="A24" s="192" t="s">
        <v>35</v>
      </c>
      <c r="B24" s="192"/>
      <c r="C24" s="192"/>
      <c r="D24" s="192"/>
      <c r="E24" s="112"/>
      <c r="F24" s="112"/>
      <c r="G24" s="112"/>
      <c r="H24" s="108" t="s">
        <v>22</v>
      </c>
      <c r="I24" s="44"/>
    </row>
    <row r="25" spans="1:9" ht="14.25" customHeight="1">
      <c r="A25" s="111"/>
      <c r="B25" s="111"/>
      <c r="C25" s="111"/>
      <c r="D25" s="111"/>
      <c r="E25" s="112"/>
      <c r="F25" s="112"/>
      <c r="G25" s="112"/>
      <c r="H25" s="110" t="s">
        <v>19</v>
      </c>
      <c r="I25" s="44"/>
    </row>
    <row r="26" spans="1:9" ht="15">
      <c r="A26" s="111"/>
      <c r="B26" s="111"/>
      <c r="C26" s="112"/>
      <c r="D26" s="112"/>
      <c r="E26" s="112"/>
      <c r="F26" s="112"/>
      <c r="G26" s="112"/>
      <c r="H26" s="110"/>
      <c r="I26" s="44"/>
    </row>
    <row r="27" spans="1:9" ht="14.25" customHeight="1">
      <c r="A27" s="192" t="s">
        <v>54</v>
      </c>
      <c r="B27" s="192"/>
      <c r="C27" s="192"/>
      <c r="D27" s="192"/>
      <c r="E27" s="112"/>
      <c r="F27" s="112"/>
      <c r="G27" s="112"/>
      <c r="H27" s="108" t="s">
        <v>22</v>
      </c>
      <c r="I27" s="44"/>
    </row>
    <row r="28" spans="1:9" ht="14.25" customHeight="1">
      <c r="A28" s="65"/>
      <c r="B28" s="65"/>
      <c r="C28" s="108"/>
      <c r="D28" s="110"/>
      <c r="E28" s="112"/>
      <c r="F28" s="112"/>
      <c r="G28" s="112"/>
      <c r="H28" s="110" t="s">
        <v>19</v>
      </c>
      <c r="I28" s="44"/>
    </row>
    <row r="29" spans="1:9" ht="15">
      <c r="A29" s="65"/>
      <c r="B29" s="65"/>
      <c r="C29" s="108"/>
      <c r="D29" s="110"/>
      <c r="E29" s="112"/>
      <c r="F29" s="112"/>
      <c r="G29" s="112"/>
      <c r="H29" s="110"/>
      <c r="I29" s="44"/>
    </row>
    <row r="30" spans="1:8" ht="15">
      <c r="A30" s="111"/>
      <c r="B30" s="111"/>
      <c r="C30" s="112"/>
      <c r="D30" s="112"/>
      <c r="E30" s="112"/>
      <c r="F30" s="112"/>
      <c r="G30" s="112"/>
      <c r="H30" s="110"/>
    </row>
    <row r="31" spans="1:8" ht="15">
      <c r="A31" s="111"/>
      <c r="B31" s="111"/>
      <c r="D31" s="67"/>
      <c r="E31" s="67"/>
      <c r="F31" s="68"/>
      <c r="G31" s="65"/>
      <c r="H31" s="65"/>
    </row>
    <row r="32" spans="1:8" ht="15">
      <c r="A32" s="66" t="s">
        <v>55</v>
      </c>
      <c r="B32" s="65"/>
      <c r="D32" s="69" t="s">
        <v>56</v>
      </c>
      <c r="E32" s="69"/>
      <c r="F32" s="69"/>
      <c r="G32" s="69"/>
      <c r="H32" s="69"/>
    </row>
    <row r="34" spans="1:8" ht="12.75">
      <c r="A34" s="16"/>
      <c r="B34" s="16"/>
      <c r="C34" s="16"/>
      <c r="D34" s="16"/>
      <c r="E34" s="16"/>
      <c r="F34" s="16"/>
      <c r="G34" s="16"/>
      <c r="H34" s="16"/>
    </row>
  </sheetData>
  <sheetProtection/>
  <mergeCells count="9">
    <mergeCell ref="A24:D24"/>
    <mergeCell ref="A27:D27"/>
    <mergeCell ref="A1:H1"/>
    <mergeCell ref="A2:H2"/>
    <mergeCell ref="A3:H3"/>
    <mergeCell ref="A5:H5"/>
    <mergeCell ref="A6:H6"/>
    <mergeCell ref="A17:A18"/>
    <mergeCell ref="B17:B18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6.875" style="0" customWidth="1"/>
    <col min="2" max="2" width="18.375" style="0" customWidth="1"/>
    <col min="3" max="3" width="6.125" style="0" customWidth="1"/>
    <col min="4" max="4" width="11.00390625" style="0" customWidth="1"/>
    <col min="5" max="5" width="10.125" style="0" bestFit="1" customWidth="1"/>
    <col min="7" max="7" width="10.125" style="0" bestFit="1" customWidth="1"/>
    <col min="8" max="8" width="12.00390625" style="0" customWidth="1"/>
    <col min="10" max="10" width="13.75390625" style="0" customWidth="1"/>
  </cols>
  <sheetData>
    <row r="1" spans="1:9" ht="14.25">
      <c r="A1" s="184" t="s">
        <v>18</v>
      </c>
      <c r="B1" s="184"/>
      <c r="C1" s="184"/>
      <c r="D1" s="184"/>
      <c r="E1" s="184"/>
      <c r="F1" s="184"/>
      <c r="G1" s="184"/>
      <c r="H1" s="184"/>
      <c r="I1" s="44"/>
    </row>
    <row r="2" spans="1:9" ht="14.25">
      <c r="A2" s="184" t="s">
        <v>38</v>
      </c>
      <c r="B2" s="184"/>
      <c r="C2" s="184"/>
      <c r="D2" s="184"/>
      <c r="E2" s="184"/>
      <c r="F2" s="184"/>
      <c r="G2" s="184"/>
      <c r="H2" s="184"/>
      <c r="I2" s="44"/>
    </row>
    <row r="3" spans="1:9" ht="14.25">
      <c r="A3" s="185" t="s">
        <v>63</v>
      </c>
      <c r="B3" s="185"/>
      <c r="C3" s="185"/>
      <c r="D3" s="185"/>
      <c r="E3" s="185"/>
      <c r="F3" s="185"/>
      <c r="G3" s="185"/>
      <c r="H3" s="185"/>
      <c r="I3" s="44"/>
    </row>
    <row r="4" spans="1:9" ht="15">
      <c r="A4" s="45"/>
      <c r="B4" s="45"/>
      <c r="C4" s="45"/>
      <c r="D4" s="46"/>
      <c r="E4" s="46"/>
      <c r="F4" s="46"/>
      <c r="G4" s="47"/>
      <c r="H4" s="44"/>
      <c r="I4" s="44"/>
    </row>
    <row r="5" spans="1:9" ht="14.25">
      <c r="A5" s="186" t="s">
        <v>39</v>
      </c>
      <c r="B5" s="186"/>
      <c r="C5" s="186"/>
      <c r="D5" s="186"/>
      <c r="E5" s="186"/>
      <c r="F5" s="186"/>
      <c r="G5" s="186"/>
      <c r="H5" s="186"/>
      <c r="I5" s="44"/>
    </row>
    <row r="6" spans="1:9" ht="15.75">
      <c r="A6" s="187" t="s">
        <v>34</v>
      </c>
      <c r="B6" s="187"/>
      <c r="C6" s="187"/>
      <c r="D6" s="187"/>
      <c r="E6" s="187"/>
      <c r="F6" s="187"/>
      <c r="G6" s="187"/>
      <c r="H6" s="187"/>
      <c r="I6" s="44"/>
    </row>
    <row r="7" spans="1:9" ht="15.75" thickBot="1">
      <c r="A7" s="48"/>
      <c r="B7" s="49"/>
      <c r="C7" s="49"/>
      <c r="D7" s="45"/>
      <c r="E7" s="49"/>
      <c r="F7" s="50"/>
      <c r="G7" s="46"/>
      <c r="H7" s="46"/>
      <c r="I7" s="44"/>
    </row>
    <row r="8" spans="1:9" ht="43.5" thickBot="1">
      <c r="A8" s="51" t="s">
        <v>16</v>
      </c>
      <c r="B8" s="52" t="s">
        <v>5</v>
      </c>
      <c r="C8" s="115" t="s">
        <v>6</v>
      </c>
      <c r="D8" s="116" t="s">
        <v>0</v>
      </c>
      <c r="E8" s="116" t="s">
        <v>1</v>
      </c>
      <c r="F8" s="116" t="s">
        <v>2</v>
      </c>
      <c r="G8" s="116" t="s">
        <v>3</v>
      </c>
      <c r="H8" s="117" t="s">
        <v>4</v>
      </c>
      <c r="I8" s="44"/>
    </row>
    <row r="9" spans="1:9" ht="15" thickBot="1">
      <c r="A9" s="55">
        <v>1</v>
      </c>
      <c r="B9" s="56">
        <v>2</v>
      </c>
      <c r="C9" s="119">
        <v>3</v>
      </c>
      <c r="D9" s="120">
        <v>4</v>
      </c>
      <c r="E9" s="120">
        <v>5</v>
      </c>
      <c r="F9" s="120">
        <v>6</v>
      </c>
      <c r="G9" s="120">
        <v>7</v>
      </c>
      <c r="H9" s="121">
        <v>8</v>
      </c>
      <c r="I9" s="44"/>
    </row>
    <row r="10" spans="1:9" ht="28.5">
      <c r="A10" s="94">
        <v>1</v>
      </c>
      <c r="B10" s="95" t="s">
        <v>51</v>
      </c>
      <c r="C10" s="122" t="s">
        <v>13</v>
      </c>
      <c r="D10" s="142">
        <f>E10+F10+G10+H10</f>
        <v>5317929</v>
      </c>
      <c r="E10" s="162">
        <f>2380606+2760464</f>
        <v>5141070</v>
      </c>
      <c r="F10" s="161">
        <v>176859</v>
      </c>
      <c r="G10" s="123">
        <v>0</v>
      </c>
      <c r="H10" s="124">
        <v>0</v>
      </c>
      <c r="I10" s="44"/>
    </row>
    <row r="11" spans="1:10" ht="44.25" thickBot="1">
      <c r="A11" s="99">
        <v>2</v>
      </c>
      <c r="B11" s="93" t="s">
        <v>49</v>
      </c>
      <c r="C11" s="125" t="s">
        <v>13</v>
      </c>
      <c r="D11" s="157">
        <f aca="true" t="shared" si="0" ref="D11:D16">SUM(E11:H11)</f>
        <v>5310429</v>
      </c>
      <c r="E11" s="157">
        <f>E12+E15</f>
        <v>1925409</v>
      </c>
      <c r="F11" s="157">
        <f>F12+F15</f>
        <v>63107</v>
      </c>
      <c r="G11" s="157">
        <f>G12+G15</f>
        <v>3088244</v>
      </c>
      <c r="H11" s="160">
        <f>H12+H15</f>
        <v>233669</v>
      </c>
      <c r="I11" s="44"/>
      <c r="J11" t="s">
        <v>59</v>
      </c>
    </row>
    <row r="12" spans="1:16" ht="58.5" thickBot="1">
      <c r="A12" s="99" t="s">
        <v>7</v>
      </c>
      <c r="B12" s="93" t="s">
        <v>50</v>
      </c>
      <c r="C12" s="125" t="s">
        <v>13</v>
      </c>
      <c r="D12" s="157">
        <f t="shared" si="0"/>
        <v>3321913</v>
      </c>
      <c r="E12" s="157">
        <f>E13+E14</f>
        <v>0</v>
      </c>
      <c r="F12" s="157">
        <f>F13+F14</f>
        <v>0</v>
      </c>
      <c r="G12" s="157">
        <f>G13+G14</f>
        <v>3088244</v>
      </c>
      <c r="H12" s="158">
        <f>H13+H14</f>
        <v>233669</v>
      </c>
      <c r="I12" s="44"/>
      <c r="J12" s="163">
        <v>5317929</v>
      </c>
      <c r="K12" s="149" t="s">
        <v>57</v>
      </c>
      <c r="L12" s="149"/>
      <c r="M12" s="150"/>
      <c r="N12" s="85">
        <f>D11+D16</f>
        <v>5317929</v>
      </c>
      <c r="P12" s="85">
        <f>N12-J12</f>
        <v>0</v>
      </c>
    </row>
    <row r="13" spans="1:16" ht="45.75" thickBot="1">
      <c r="A13" s="60" t="s">
        <v>8</v>
      </c>
      <c r="B13" s="61" t="s">
        <v>9</v>
      </c>
      <c r="C13" s="125" t="s">
        <v>13</v>
      </c>
      <c r="D13" s="157">
        <f t="shared" si="0"/>
        <v>3306603</v>
      </c>
      <c r="E13" s="152">
        <v>0</v>
      </c>
      <c r="F13" s="152">
        <v>0</v>
      </c>
      <c r="G13" s="152">
        <f>3088244</f>
        <v>3088244</v>
      </c>
      <c r="H13" s="155">
        <f>225859-7500</f>
        <v>218359</v>
      </c>
      <c r="I13" s="44"/>
      <c r="J13" s="154">
        <v>3329413</v>
      </c>
      <c r="K13" s="149" t="s">
        <v>58</v>
      </c>
      <c r="L13" s="149"/>
      <c r="M13" s="150"/>
      <c r="N13" s="85">
        <f>D12+D16</f>
        <v>3329413</v>
      </c>
      <c r="P13" s="85">
        <f>J13-N13</f>
        <v>0</v>
      </c>
    </row>
    <row r="14" spans="1:10" ht="75">
      <c r="A14" s="60" t="s">
        <v>10</v>
      </c>
      <c r="B14" s="101" t="s">
        <v>15</v>
      </c>
      <c r="C14" s="125" t="s">
        <v>13</v>
      </c>
      <c r="D14" s="157">
        <f t="shared" si="0"/>
        <v>15310</v>
      </c>
      <c r="E14" s="153">
        <v>0</v>
      </c>
      <c r="F14" s="153">
        <v>0</v>
      </c>
      <c r="G14" s="153">
        <v>0</v>
      </c>
      <c r="H14" s="156">
        <v>15310</v>
      </c>
      <c r="I14" s="44"/>
      <c r="J14" s="85"/>
    </row>
    <row r="15" spans="1:12" ht="42.75">
      <c r="A15" s="99" t="s">
        <v>11</v>
      </c>
      <c r="B15" s="93" t="s">
        <v>52</v>
      </c>
      <c r="C15" s="125" t="s">
        <v>13</v>
      </c>
      <c r="D15" s="157">
        <f t="shared" si="0"/>
        <v>1988516</v>
      </c>
      <c r="E15" s="152">
        <f>801957+1123452</f>
        <v>1925409</v>
      </c>
      <c r="F15" s="152">
        <v>63107</v>
      </c>
      <c r="G15" s="152">
        <v>0</v>
      </c>
      <c r="H15" s="155">
        <v>0</v>
      </c>
      <c r="I15" s="44"/>
      <c r="K15" s="85"/>
      <c r="L15" s="85">
        <f>D10-D11</f>
        <v>7500</v>
      </c>
    </row>
    <row r="16" spans="1:9" ht="28.5">
      <c r="A16" s="99" t="s">
        <v>47</v>
      </c>
      <c r="B16" s="93" t="s">
        <v>48</v>
      </c>
      <c r="C16" s="125" t="s">
        <v>13</v>
      </c>
      <c r="D16" s="157">
        <f t="shared" si="0"/>
        <v>7500</v>
      </c>
      <c r="E16" s="128"/>
      <c r="F16" s="128"/>
      <c r="G16" s="128"/>
      <c r="H16" s="159">
        <v>7500</v>
      </c>
      <c r="I16" s="44"/>
    </row>
    <row r="17" spans="1:9" ht="29.25" customHeight="1">
      <c r="A17" s="197" t="s">
        <v>12</v>
      </c>
      <c r="B17" s="199" t="s">
        <v>23</v>
      </c>
      <c r="C17" s="130" t="s">
        <v>13</v>
      </c>
      <c r="D17" s="131">
        <v>99478</v>
      </c>
      <c r="E17" s="132" t="s">
        <v>20</v>
      </c>
      <c r="F17" s="132" t="s">
        <v>20</v>
      </c>
      <c r="G17" s="132" t="s">
        <v>20</v>
      </c>
      <c r="H17" s="133" t="s">
        <v>20</v>
      </c>
      <c r="I17" s="44"/>
    </row>
    <row r="18" spans="1:9" ht="15.75" thickBot="1">
      <c r="A18" s="198"/>
      <c r="B18" s="200"/>
      <c r="C18" s="104" t="s">
        <v>14</v>
      </c>
      <c r="D18" s="144">
        <f>D17/D10*100</f>
        <v>1.8706154219057833</v>
      </c>
      <c r="E18" s="106" t="s">
        <v>20</v>
      </c>
      <c r="F18" s="106" t="s">
        <v>20</v>
      </c>
      <c r="G18" s="106" t="s">
        <v>20</v>
      </c>
      <c r="H18" s="107" t="s">
        <v>20</v>
      </c>
      <c r="I18" s="44"/>
    </row>
    <row r="19" spans="1:9" ht="15">
      <c r="A19" s="73"/>
      <c r="B19" s="74"/>
      <c r="C19" s="75"/>
      <c r="D19" s="134"/>
      <c r="E19" s="77"/>
      <c r="F19" s="77"/>
      <c r="G19" s="77"/>
      <c r="H19" s="77"/>
      <c r="I19" s="44"/>
    </row>
    <row r="20" spans="1:9" ht="14.25">
      <c r="A20" s="20"/>
      <c r="B20" s="20"/>
      <c r="C20" s="21"/>
      <c r="D20" s="21"/>
      <c r="E20" s="21"/>
      <c r="F20" s="21"/>
      <c r="G20" s="21"/>
      <c r="H20" s="19"/>
      <c r="I20" s="44"/>
    </row>
    <row r="21" spans="1:9" ht="15">
      <c r="A21" s="65" t="s">
        <v>36</v>
      </c>
      <c r="B21" s="65"/>
      <c r="C21" s="108"/>
      <c r="D21" s="109"/>
      <c r="E21" s="110"/>
      <c r="F21" s="110"/>
      <c r="G21" s="110"/>
      <c r="H21" s="108" t="s">
        <v>60</v>
      </c>
      <c r="I21" s="44"/>
    </row>
    <row r="22" spans="1:9" ht="15">
      <c r="A22" s="65"/>
      <c r="B22" s="65"/>
      <c r="C22" s="108"/>
      <c r="D22" s="110"/>
      <c r="E22" s="110"/>
      <c r="F22" s="110"/>
      <c r="G22" s="110"/>
      <c r="H22" s="110" t="s">
        <v>19</v>
      </c>
      <c r="I22" s="44"/>
    </row>
    <row r="23" spans="1:9" ht="30.75" customHeight="1">
      <c r="A23" s="65"/>
      <c r="B23" s="65"/>
      <c r="C23" s="108"/>
      <c r="D23" s="110"/>
      <c r="E23" s="110"/>
      <c r="F23" s="110"/>
      <c r="G23" s="110"/>
      <c r="H23" s="110"/>
      <c r="I23" s="44"/>
    </row>
    <row r="24" spans="1:9" ht="15">
      <c r="A24" s="192" t="s">
        <v>35</v>
      </c>
      <c r="B24" s="192"/>
      <c r="C24" s="192"/>
      <c r="D24" s="192"/>
      <c r="E24" s="112"/>
      <c r="F24" s="112"/>
      <c r="G24" s="112"/>
      <c r="H24" s="108" t="s">
        <v>22</v>
      </c>
      <c r="I24" s="44"/>
    </row>
    <row r="25" spans="1:9" ht="14.25" customHeight="1">
      <c r="A25" s="111"/>
      <c r="B25" s="111"/>
      <c r="C25" s="111"/>
      <c r="D25" s="111"/>
      <c r="E25" s="112"/>
      <c r="F25" s="112"/>
      <c r="G25" s="112"/>
      <c r="H25" s="110" t="s">
        <v>19</v>
      </c>
      <c r="I25" s="44"/>
    </row>
    <row r="26" spans="1:9" ht="15">
      <c r="A26" s="111"/>
      <c r="B26" s="111"/>
      <c r="C26" s="112"/>
      <c r="D26" s="112"/>
      <c r="E26" s="112"/>
      <c r="F26" s="112"/>
      <c r="G26" s="112"/>
      <c r="H26" s="110"/>
      <c r="I26" s="44"/>
    </row>
    <row r="27" spans="1:9" ht="14.25" customHeight="1">
      <c r="A27" s="192" t="s">
        <v>54</v>
      </c>
      <c r="B27" s="192"/>
      <c r="C27" s="192"/>
      <c r="D27" s="192"/>
      <c r="E27" s="112"/>
      <c r="F27" s="112"/>
      <c r="G27" s="112"/>
      <c r="H27" s="108" t="s">
        <v>22</v>
      </c>
      <c r="I27" s="44"/>
    </row>
    <row r="28" spans="1:9" ht="14.25" customHeight="1">
      <c r="A28" s="65"/>
      <c r="B28" s="65"/>
      <c r="C28" s="108"/>
      <c r="D28" s="110"/>
      <c r="E28" s="112"/>
      <c r="F28" s="112"/>
      <c r="G28" s="112"/>
      <c r="H28" s="110" t="s">
        <v>19</v>
      </c>
      <c r="I28" s="44"/>
    </row>
    <row r="29" spans="1:9" ht="15">
      <c r="A29" s="65"/>
      <c r="B29" s="65"/>
      <c r="C29" s="108"/>
      <c r="D29" s="110"/>
      <c r="E29" s="112"/>
      <c r="F29" s="112"/>
      <c r="G29" s="112"/>
      <c r="H29" s="110"/>
      <c r="I29" s="44"/>
    </row>
    <row r="30" spans="1:8" ht="15">
      <c r="A30" s="111"/>
      <c r="B30" s="111"/>
      <c r="C30" s="112"/>
      <c r="D30" s="112"/>
      <c r="E30" s="112"/>
      <c r="F30" s="112"/>
      <c r="G30" s="112"/>
      <c r="H30" s="110"/>
    </row>
    <row r="31" spans="1:8" ht="15">
      <c r="A31" s="111"/>
      <c r="B31" s="111"/>
      <c r="D31" s="67"/>
      <c r="E31" s="67"/>
      <c r="F31" s="68"/>
      <c r="G31" s="65"/>
      <c r="H31" s="65"/>
    </row>
    <row r="32" spans="1:8" ht="15">
      <c r="A32" s="66" t="s">
        <v>55</v>
      </c>
      <c r="B32" s="65"/>
      <c r="D32" s="69" t="s">
        <v>56</v>
      </c>
      <c r="E32" s="69"/>
      <c r="F32" s="69"/>
      <c r="G32" s="69"/>
      <c r="H32" s="69"/>
    </row>
    <row r="34" spans="1:8" ht="12.75">
      <c r="A34" s="16"/>
      <c r="B34" s="16"/>
      <c r="C34" s="16"/>
      <c r="D34" s="16"/>
      <c r="E34" s="16"/>
      <c r="F34" s="16"/>
      <c r="G34" s="16"/>
      <c r="H34" s="16"/>
    </row>
  </sheetData>
  <sheetProtection/>
  <mergeCells count="9">
    <mergeCell ref="A24:D24"/>
    <mergeCell ref="A27:D27"/>
    <mergeCell ref="A1:H1"/>
    <mergeCell ref="A2:H2"/>
    <mergeCell ref="A3:H3"/>
    <mergeCell ref="A5:H5"/>
    <mergeCell ref="A6:H6"/>
    <mergeCell ref="A17:A18"/>
    <mergeCell ref="B17:B18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2" max="2" width="21.375" style="0" customWidth="1"/>
    <col min="4" max="5" width="10.125" style="0" bestFit="1" customWidth="1"/>
    <col min="7" max="7" width="10.125" style="0" bestFit="1" customWidth="1"/>
  </cols>
  <sheetData>
    <row r="1" spans="1:8" ht="14.25">
      <c r="A1" s="184" t="s">
        <v>18</v>
      </c>
      <c r="B1" s="184"/>
      <c r="C1" s="184"/>
      <c r="D1" s="184"/>
      <c r="E1" s="184"/>
      <c r="F1" s="184"/>
      <c r="G1" s="184"/>
      <c r="H1" s="184"/>
    </row>
    <row r="2" spans="1:8" ht="14.25">
      <c r="A2" s="184" t="s">
        <v>38</v>
      </c>
      <c r="B2" s="184"/>
      <c r="C2" s="184"/>
      <c r="D2" s="184"/>
      <c r="E2" s="184"/>
      <c r="F2" s="184"/>
      <c r="G2" s="184"/>
      <c r="H2" s="184"/>
    </row>
    <row r="3" spans="1:8" ht="14.25">
      <c r="A3" s="185" t="s">
        <v>64</v>
      </c>
      <c r="B3" s="185"/>
      <c r="C3" s="185"/>
      <c r="D3" s="185"/>
      <c r="E3" s="185"/>
      <c r="F3" s="185"/>
      <c r="G3" s="185"/>
      <c r="H3" s="185"/>
    </row>
    <row r="4" spans="1:8" ht="15">
      <c r="A4" s="45"/>
      <c r="B4" s="45"/>
      <c r="C4" s="45"/>
      <c r="D4" s="46"/>
      <c r="E4" s="46"/>
      <c r="F4" s="46"/>
      <c r="G4" s="47"/>
      <c r="H4" s="44"/>
    </row>
    <row r="5" spans="1:8" ht="14.25">
      <c r="A5" s="186" t="s">
        <v>39</v>
      </c>
      <c r="B5" s="186"/>
      <c r="C5" s="186"/>
      <c r="D5" s="186"/>
      <c r="E5" s="186"/>
      <c r="F5" s="186"/>
      <c r="G5" s="186"/>
      <c r="H5" s="186"/>
    </row>
    <row r="6" spans="1:8" ht="15.75">
      <c r="A6" s="187" t="s">
        <v>34</v>
      </c>
      <c r="B6" s="187"/>
      <c r="C6" s="187"/>
      <c r="D6" s="187"/>
      <c r="E6" s="187"/>
      <c r="F6" s="187"/>
      <c r="G6" s="187"/>
      <c r="H6" s="187"/>
    </row>
    <row r="7" spans="1:8" ht="15.75" thickBot="1">
      <c r="A7" s="48"/>
      <c r="B7" s="49"/>
      <c r="C7" s="49"/>
      <c r="D7" s="45"/>
      <c r="E7" s="49"/>
      <c r="F7" s="50"/>
      <c r="G7" s="46"/>
      <c r="H7" s="46"/>
    </row>
    <row r="8" spans="1:8" ht="29.25" thickBot="1">
      <c r="A8" s="51" t="s">
        <v>16</v>
      </c>
      <c r="B8" s="52" t="s">
        <v>5</v>
      </c>
      <c r="C8" s="115" t="s">
        <v>6</v>
      </c>
      <c r="D8" s="116" t="s">
        <v>0</v>
      </c>
      <c r="E8" s="116" t="s">
        <v>1</v>
      </c>
      <c r="F8" s="116" t="s">
        <v>2</v>
      </c>
      <c r="G8" s="116" t="s">
        <v>3</v>
      </c>
      <c r="H8" s="117" t="s">
        <v>4</v>
      </c>
    </row>
    <row r="9" spans="1:8" ht="15" thickBot="1">
      <c r="A9" s="55">
        <v>1</v>
      </c>
      <c r="B9" s="56">
        <v>2</v>
      </c>
      <c r="C9" s="119">
        <v>3</v>
      </c>
      <c r="D9" s="120">
        <v>4</v>
      </c>
      <c r="E9" s="120">
        <v>5</v>
      </c>
      <c r="F9" s="120">
        <v>6</v>
      </c>
      <c r="G9" s="120">
        <v>7</v>
      </c>
      <c r="H9" s="121">
        <v>8</v>
      </c>
    </row>
    <row r="10" spans="1:8" ht="28.5" customHeight="1">
      <c r="A10" s="94">
        <v>1</v>
      </c>
      <c r="B10" s="95" t="s">
        <v>51</v>
      </c>
      <c r="C10" s="122" t="s">
        <v>13</v>
      </c>
      <c r="D10" s="161">
        <f>E10+F10+G10+H10</f>
        <v>5575023</v>
      </c>
      <c r="E10" s="161">
        <v>5354756</v>
      </c>
      <c r="F10" s="161">
        <v>220267</v>
      </c>
      <c r="G10" s="123">
        <v>0</v>
      </c>
      <c r="H10" s="124">
        <v>0</v>
      </c>
    </row>
    <row r="11" spans="1:8" ht="43.5" customHeight="1">
      <c r="A11" s="99">
        <v>2</v>
      </c>
      <c r="B11" s="93" t="s">
        <v>49</v>
      </c>
      <c r="C11" s="125" t="s">
        <v>13</v>
      </c>
      <c r="D11" s="152">
        <f aca="true" t="shared" si="0" ref="D11:D16">SUM(E11:H11)</f>
        <v>5564656</v>
      </c>
      <c r="E11" s="152">
        <v>1910156</v>
      </c>
      <c r="F11" s="152">
        <v>58312</v>
      </c>
      <c r="G11" s="152">
        <v>3300987</v>
      </c>
      <c r="H11" s="155">
        <v>295201</v>
      </c>
    </row>
    <row r="12" spans="1:8" ht="57" customHeight="1">
      <c r="A12" s="99" t="s">
        <v>7</v>
      </c>
      <c r="B12" s="93" t="s">
        <v>50</v>
      </c>
      <c r="C12" s="125" t="s">
        <v>13</v>
      </c>
      <c r="D12" s="152">
        <f t="shared" si="0"/>
        <v>3596188</v>
      </c>
      <c r="E12" s="152">
        <f>E13+E14</f>
        <v>0</v>
      </c>
      <c r="F12" s="152">
        <f>F13+F14</f>
        <v>0</v>
      </c>
      <c r="G12" s="152">
        <v>3300987</v>
      </c>
      <c r="H12" s="164">
        <v>295201</v>
      </c>
    </row>
    <row r="13" spans="1:8" ht="45" customHeight="1">
      <c r="A13" s="60" t="s">
        <v>8</v>
      </c>
      <c r="B13" s="61" t="s">
        <v>9</v>
      </c>
      <c r="C13" s="125" t="s">
        <v>13</v>
      </c>
      <c r="D13" s="152">
        <f t="shared" si="0"/>
        <v>3577702</v>
      </c>
      <c r="E13" s="152">
        <v>0</v>
      </c>
      <c r="F13" s="152">
        <v>0</v>
      </c>
      <c r="G13" s="152">
        <v>3300987</v>
      </c>
      <c r="H13" s="155">
        <v>276715</v>
      </c>
    </row>
    <row r="14" spans="1:8" ht="75" customHeight="1">
      <c r="A14" s="60" t="s">
        <v>10</v>
      </c>
      <c r="B14" s="101" t="s">
        <v>15</v>
      </c>
      <c r="C14" s="125" t="s">
        <v>13</v>
      </c>
      <c r="D14" s="152">
        <f t="shared" si="0"/>
        <v>18486</v>
      </c>
      <c r="E14" s="153">
        <v>0</v>
      </c>
      <c r="F14" s="153">
        <v>0</v>
      </c>
      <c r="G14" s="153">
        <v>0</v>
      </c>
      <c r="H14" s="156">
        <v>18486</v>
      </c>
    </row>
    <row r="15" spans="1:8" ht="48.75" customHeight="1">
      <c r="A15" s="99" t="s">
        <v>11</v>
      </c>
      <c r="B15" s="93" t="s">
        <v>52</v>
      </c>
      <c r="C15" s="125" t="s">
        <v>13</v>
      </c>
      <c r="D15" s="152">
        <f t="shared" si="0"/>
        <v>1968468</v>
      </c>
      <c r="E15" s="152">
        <v>1910156</v>
      </c>
      <c r="F15" s="152">
        <v>58312</v>
      </c>
      <c r="G15" s="152">
        <v>0</v>
      </c>
      <c r="H15" s="155">
        <v>0</v>
      </c>
    </row>
    <row r="16" spans="1:8" ht="39.75" customHeight="1">
      <c r="A16" s="99" t="s">
        <v>47</v>
      </c>
      <c r="B16" s="93" t="s">
        <v>48</v>
      </c>
      <c r="C16" s="125" t="s">
        <v>13</v>
      </c>
      <c r="D16" s="152">
        <f t="shared" si="0"/>
        <v>10367</v>
      </c>
      <c r="E16" s="128"/>
      <c r="F16" s="128"/>
      <c r="G16" s="128"/>
      <c r="H16" s="159">
        <v>10367</v>
      </c>
    </row>
    <row r="17" spans="1:8" ht="24.75" customHeight="1">
      <c r="A17" s="197" t="s">
        <v>12</v>
      </c>
      <c r="B17" s="199" t="s">
        <v>23</v>
      </c>
      <c r="C17" s="130" t="s">
        <v>13</v>
      </c>
      <c r="D17" s="131">
        <v>27005</v>
      </c>
      <c r="E17" s="132" t="s">
        <v>20</v>
      </c>
      <c r="F17" s="132" t="s">
        <v>20</v>
      </c>
      <c r="G17" s="132" t="s">
        <v>20</v>
      </c>
      <c r="H17" s="133" t="s">
        <v>20</v>
      </c>
    </row>
    <row r="18" spans="1:8" ht="15.75" thickBot="1">
      <c r="A18" s="198"/>
      <c r="B18" s="200"/>
      <c r="C18" s="104" t="s">
        <v>14</v>
      </c>
      <c r="D18" s="144">
        <f>D17/D10*100</f>
        <v>0.48439262044300085</v>
      </c>
      <c r="E18" s="106" t="s">
        <v>20</v>
      </c>
      <c r="F18" s="106" t="s">
        <v>20</v>
      </c>
      <c r="G18" s="106" t="s">
        <v>20</v>
      </c>
      <c r="H18" s="107" t="s">
        <v>20</v>
      </c>
    </row>
    <row r="19" spans="1:8" ht="15">
      <c r="A19" s="73"/>
      <c r="B19" s="74"/>
      <c r="C19" s="75"/>
      <c r="D19" s="134"/>
      <c r="E19" s="77"/>
      <c r="F19" s="77"/>
      <c r="G19" s="77"/>
      <c r="H19" s="77"/>
    </row>
    <row r="20" spans="1:8" ht="12.75">
      <c r="A20" s="20"/>
      <c r="B20" s="20"/>
      <c r="C20" s="21"/>
      <c r="D20" s="21"/>
      <c r="E20" s="21"/>
      <c r="F20" s="21"/>
      <c r="G20" s="21"/>
      <c r="H20" s="19"/>
    </row>
    <row r="21" spans="1:8" ht="15">
      <c r="A21" s="65" t="s">
        <v>36</v>
      </c>
      <c r="B21" s="65"/>
      <c r="C21" s="108"/>
      <c r="D21" s="109"/>
      <c r="E21" s="110"/>
      <c r="F21" s="110"/>
      <c r="G21" s="110"/>
      <c r="H21" s="108" t="s">
        <v>60</v>
      </c>
    </row>
    <row r="22" spans="1:8" ht="15">
      <c r="A22" s="65"/>
      <c r="B22" s="65"/>
      <c r="C22" s="108"/>
      <c r="D22" s="110"/>
      <c r="E22" s="110"/>
      <c r="F22" s="110"/>
      <c r="G22" s="110"/>
      <c r="H22" s="110" t="s">
        <v>19</v>
      </c>
    </row>
    <row r="23" spans="1:8" ht="15" customHeight="1">
      <c r="A23" s="65"/>
      <c r="B23" s="65"/>
      <c r="C23" s="108"/>
      <c r="D23" s="110"/>
      <c r="E23" s="110"/>
      <c r="F23" s="110"/>
      <c r="G23" s="110"/>
      <c r="H23" s="110"/>
    </row>
    <row r="24" spans="1:8" ht="12.75" customHeight="1">
      <c r="A24" s="192" t="s">
        <v>35</v>
      </c>
      <c r="B24" s="192"/>
      <c r="C24" s="192"/>
      <c r="D24" s="192"/>
      <c r="E24" s="112"/>
      <c r="F24" s="112"/>
      <c r="G24" s="112"/>
      <c r="H24" s="108" t="s">
        <v>22</v>
      </c>
    </row>
    <row r="25" spans="1:8" ht="15">
      <c r="A25" s="111"/>
      <c r="B25" s="111"/>
      <c r="C25" s="111"/>
      <c r="D25" s="111"/>
      <c r="E25" s="112"/>
      <c r="F25" s="112"/>
      <c r="G25" s="112"/>
      <c r="H25" s="110" t="s">
        <v>19</v>
      </c>
    </row>
    <row r="26" spans="1:8" ht="15" customHeight="1">
      <c r="A26" s="111"/>
      <c r="B26" s="111"/>
      <c r="C26" s="112"/>
      <c r="D26" s="112"/>
      <c r="E26" s="112"/>
      <c r="F26" s="112"/>
      <c r="G26" s="112"/>
      <c r="H26" s="110"/>
    </row>
    <row r="27" spans="1:8" ht="12.75" customHeight="1">
      <c r="A27" s="192" t="s">
        <v>54</v>
      </c>
      <c r="B27" s="192"/>
      <c r="C27" s="192"/>
      <c r="D27" s="192"/>
      <c r="E27" s="112"/>
      <c r="F27" s="112"/>
      <c r="G27" s="112"/>
      <c r="H27" s="108" t="s">
        <v>22</v>
      </c>
    </row>
    <row r="28" spans="1:8" ht="15">
      <c r="A28" s="65"/>
      <c r="B28" s="65"/>
      <c r="C28" s="108"/>
      <c r="D28" s="110"/>
      <c r="E28" s="112"/>
      <c r="F28" s="112"/>
      <c r="G28" s="112"/>
      <c r="H28" s="110" t="s">
        <v>19</v>
      </c>
    </row>
    <row r="29" spans="1:8" ht="15">
      <c r="A29" s="65"/>
      <c r="B29" s="65"/>
      <c r="C29" s="108"/>
      <c r="D29" s="110"/>
      <c r="E29" s="112"/>
      <c r="F29" s="112"/>
      <c r="G29" s="112"/>
      <c r="H29" s="110"/>
    </row>
    <row r="30" spans="1:8" ht="15">
      <c r="A30" s="111"/>
      <c r="B30" s="111"/>
      <c r="C30" s="112"/>
      <c r="D30" s="112"/>
      <c r="E30" s="112"/>
      <c r="F30" s="112"/>
      <c r="G30" s="112"/>
      <c r="H30" s="110"/>
    </row>
    <row r="31" spans="1:8" ht="15">
      <c r="A31" s="111"/>
      <c r="B31" s="111"/>
      <c r="D31" s="67"/>
      <c r="E31" s="67"/>
      <c r="F31" s="68"/>
      <c r="G31" s="65"/>
      <c r="H31" s="65"/>
    </row>
    <row r="32" spans="1:8" ht="15">
      <c r="A32" s="66" t="s">
        <v>55</v>
      </c>
      <c r="B32" s="65"/>
      <c r="D32" s="69" t="s">
        <v>56</v>
      </c>
      <c r="E32" s="69"/>
      <c r="F32" s="69"/>
      <c r="G32" s="69"/>
      <c r="H32" s="69"/>
    </row>
    <row r="36" spans="1:3" ht="12.75">
      <c r="A36" s="16"/>
      <c r="B36" s="16"/>
      <c r="C36" s="18"/>
    </row>
  </sheetData>
  <sheetProtection/>
  <mergeCells count="9">
    <mergeCell ref="A1:H1"/>
    <mergeCell ref="A2:H2"/>
    <mergeCell ref="A3:H3"/>
    <mergeCell ref="A5:H5"/>
    <mergeCell ref="A27:D27"/>
    <mergeCell ref="A6:H6"/>
    <mergeCell ref="A17:A18"/>
    <mergeCell ref="B17:B18"/>
    <mergeCell ref="A24:D24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7">
      <selection activeCell="H15" sqref="H15"/>
    </sheetView>
  </sheetViews>
  <sheetFormatPr defaultColWidth="9.00390625" defaultRowHeight="12.75"/>
  <cols>
    <col min="2" max="2" width="21.375" style="0" customWidth="1"/>
    <col min="4" max="4" width="12.75390625" style="0" customWidth="1"/>
    <col min="5" max="5" width="11.25390625" style="0" bestFit="1" customWidth="1"/>
    <col min="6" max="6" width="13.25390625" style="0" customWidth="1"/>
    <col min="7" max="7" width="13.00390625" style="0" customWidth="1"/>
    <col min="8" max="8" width="15.00390625" style="0" customWidth="1"/>
  </cols>
  <sheetData>
    <row r="1" spans="1:8" ht="14.25">
      <c r="A1" s="184" t="s">
        <v>18</v>
      </c>
      <c r="B1" s="184"/>
      <c r="C1" s="184"/>
      <c r="D1" s="184"/>
      <c r="E1" s="184"/>
      <c r="F1" s="184"/>
      <c r="G1" s="184"/>
      <c r="H1" s="184"/>
    </row>
    <row r="2" spans="1:8" ht="14.25">
      <c r="A2" s="184" t="s">
        <v>38</v>
      </c>
      <c r="B2" s="184"/>
      <c r="C2" s="184"/>
      <c r="D2" s="184"/>
      <c r="E2" s="184"/>
      <c r="F2" s="184"/>
      <c r="G2" s="184"/>
      <c r="H2" s="184"/>
    </row>
    <row r="3" spans="1:8" ht="14.25">
      <c r="A3" s="185" t="s">
        <v>45</v>
      </c>
      <c r="B3" s="185"/>
      <c r="C3" s="185"/>
      <c r="D3" s="185"/>
      <c r="E3" s="185"/>
      <c r="F3" s="185"/>
      <c r="G3" s="185"/>
      <c r="H3" s="185"/>
    </row>
    <row r="4" spans="1:8" ht="15">
      <c r="A4" s="45"/>
      <c r="B4" s="45"/>
      <c r="C4" s="45"/>
      <c r="D4" s="46"/>
      <c r="E4" s="46"/>
      <c r="F4" s="46"/>
      <c r="G4" s="47"/>
      <c r="H4" s="44"/>
    </row>
    <row r="5" spans="1:8" ht="14.25">
      <c r="A5" s="186" t="s">
        <v>39</v>
      </c>
      <c r="B5" s="186"/>
      <c r="C5" s="186"/>
      <c r="D5" s="186"/>
      <c r="E5" s="186"/>
      <c r="F5" s="186"/>
      <c r="G5" s="186"/>
      <c r="H5" s="186"/>
    </row>
    <row r="6" spans="1:8" ht="15.75">
      <c r="A6" s="187" t="s">
        <v>34</v>
      </c>
      <c r="B6" s="187"/>
      <c r="C6" s="187"/>
      <c r="D6" s="187"/>
      <c r="E6" s="187"/>
      <c r="F6" s="187"/>
      <c r="G6" s="187"/>
      <c r="H6" s="187"/>
    </row>
    <row r="7" spans="1:8" ht="15.75" thickBot="1">
      <c r="A7" s="48"/>
      <c r="B7" s="49"/>
      <c r="C7" s="49"/>
      <c r="D7" s="45"/>
      <c r="E7" s="49"/>
      <c r="F7" s="50"/>
      <c r="G7" s="46"/>
      <c r="H7" s="46"/>
    </row>
    <row r="8" spans="1:8" ht="29.25" thickBot="1">
      <c r="A8" s="51" t="s">
        <v>16</v>
      </c>
      <c r="B8" s="52" t="s">
        <v>5</v>
      </c>
      <c r="C8" s="53" t="s">
        <v>6</v>
      </c>
      <c r="D8" s="52" t="s">
        <v>0</v>
      </c>
      <c r="E8" s="52" t="s">
        <v>1</v>
      </c>
      <c r="F8" s="52" t="s">
        <v>2</v>
      </c>
      <c r="G8" s="52" t="s">
        <v>3</v>
      </c>
      <c r="H8" s="54" t="s">
        <v>4</v>
      </c>
    </row>
    <row r="9" spans="1:8" ht="15" thickBot="1">
      <c r="A9" s="55">
        <v>1</v>
      </c>
      <c r="B9" s="56">
        <v>2</v>
      </c>
      <c r="C9" s="57">
        <v>3</v>
      </c>
      <c r="D9" s="56">
        <v>4</v>
      </c>
      <c r="E9" s="56">
        <v>5</v>
      </c>
      <c r="F9" s="56">
        <v>6</v>
      </c>
      <c r="G9" s="56">
        <v>7</v>
      </c>
      <c r="H9" s="58">
        <v>8</v>
      </c>
    </row>
    <row r="10" spans="1:8" ht="28.5" customHeight="1">
      <c r="A10" s="14">
        <v>1</v>
      </c>
      <c r="B10" s="15" t="s">
        <v>26</v>
      </c>
      <c r="C10" s="22" t="s">
        <v>13</v>
      </c>
      <c r="D10" s="23" t="e">
        <f>E10+F10+G10</f>
        <v>#REF!</v>
      </c>
      <c r="E10" s="23" t="e">
        <f>декабрь!E10+#REF!+#REF!+сентябрь!E10+август!E10+июль!E10+июнь!#REF!+май!#REF!+апрель!E10+март!E10+февраль!E10+январь!E10</f>
        <v>#REF!</v>
      </c>
      <c r="F10" s="23" t="e">
        <f>декабрь!F10+#REF!+#REF!+сентябрь!F10+август!F10+июль!F10+июнь!#REF!+май!#REF!+апрель!F10+март!F10+февраль!F10+январь!F10</f>
        <v>#REF!</v>
      </c>
      <c r="G10" s="23">
        <f>декабрь!G10</f>
        <v>0</v>
      </c>
      <c r="H10" s="24">
        <v>0</v>
      </c>
    </row>
    <row r="11" spans="1:8" ht="43.5" customHeight="1">
      <c r="A11" s="12">
        <v>2</v>
      </c>
      <c r="B11" s="5" t="s">
        <v>21</v>
      </c>
      <c r="C11" s="25" t="s">
        <v>13</v>
      </c>
      <c r="D11" s="26" t="e">
        <f>SUM(E11:H11)</f>
        <v>#REF!</v>
      </c>
      <c r="E11" s="26" t="e">
        <f>декабрь!E11+#REF!+#REF!+сентябрь!E11+август!E11+июль!E11+июнь!#REF!+май!#REF!+апрель!E11+март!E11+февраль!E11+январь!E11</f>
        <v>#REF!</v>
      </c>
      <c r="F11" s="26" t="e">
        <f>декабрь!F11+#REF!+#REF!+сентябрь!F11+август!F11+июль!F11+июнь!#REF!+май!#REF!+апрель!F11+март!F11+февраль!F11+январь!F11</f>
        <v>#REF!</v>
      </c>
      <c r="G11" s="26" t="e">
        <f>декабрь!G11+#REF!+#REF!+сентябрь!G11+август!G11+июль!G11+июнь!#REF!+май!#REF!+апрель!G11+март!G11+февраль!G11+январь!G11</f>
        <v>#REF!</v>
      </c>
      <c r="H11" s="27" t="e">
        <f>декабрь!H11+#REF!+#REF!+сентябрь!H11+август!H11+июль!H11+июнь!#REF!+май!#REF!+апрель!H11+март!H11+февраль!H11+январь!H11</f>
        <v>#REF!</v>
      </c>
    </row>
    <row r="12" spans="1:8" ht="57" customHeight="1">
      <c r="A12" s="12" t="s">
        <v>7</v>
      </c>
      <c r="B12" s="5" t="s">
        <v>31</v>
      </c>
      <c r="C12" s="25" t="s">
        <v>13</v>
      </c>
      <c r="D12" s="26" t="e">
        <f>SUM(E12:H12)</f>
        <v>#REF!</v>
      </c>
      <c r="E12" s="26">
        <f>E13+E15</f>
        <v>0</v>
      </c>
      <c r="F12" s="26">
        <f>F13+F15</f>
        <v>0</v>
      </c>
      <c r="G12" s="26" t="e">
        <f>SUM(G13)</f>
        <v>#REF!</v>
      </c>
      <c r="H12" s="27" t="e">
        <f>H11</f>
        <v>#REF!</v>
      </c>
    </row>
    <row r="13" spans="1:10" ht="45" customHeight="1">
      <c r="A13" s="13" t="s">
        <v>8</v>
      </c>
      <c r="B13" s="6" t="s">
        <v>9</v>
      </c>
      <c r="C13" s="25" t="s">
        <v>13</v>
      </c>
      <c r="D13" s="26" t="e">
        <f>SUM(E13:H13)</f>
        <v>#REF!</v>
      </c>
      <c r="E13" s="26">
        <v>0</v>
      </c>
      <c r="F13" s="26">
        <v>0</v>
      </c>
      <c r="G13" s="26" t="e">
        <f>декабрь!G13+#REF!+#REF!+сентябрь!G13+август!G13+июль!G13+июнь!#REF!+май!#REF!+апрель!G13+март!G13+февраль!G13+январь!G13</f>
        <v>#REF!</v>
      </c>
      <c r="H13" s="27" t="e">
        <f>декабрь!H13+#REF!+#REF!+сентябрь!H13+август!H13+июль!H13+июнь!#REF!+май!#REF!+апрель!H13+март!H13+февраль!H13+январь!H13</f>
        <v>#REF!</v>
      </c>
      <c r="J13" s="85"/>
    </row>
    <row r="14" spans="1:10" ht="75" customHeight="1">
      <c r="A14" s="60" t="s">
        <v>28</v>
      </c>
      <c r="B14" s="61" t="s">
        <v>33</v>
      </c>
      <c r="C14" s="59" t="s">
        <v>13</v>
      </c>
      <c r="D14" s="89" t="e">
        <f>декабрь!D14+#REF!+#REF!+сентябрь!D14+август!D14+июль!D14+июнь!#REF!+май!#REF!+апрель!D14+март!#REF!+февраль!D14+январь!D14</f>
        <v>#REF!</v>
      </c>
      <c r="E14" s="89"/>
      <c r="F14" s="89"/>
      <c r="G14" s="90"/>
      <c r="H14" s="27" t="e">
        <f>декабрь!H14+#REF!+#REF!+сентябрь!H14+август!H14+июль!H14+июнь!#REF!+май!#REF!+апрель!H14+март!H14+февраль!H14+январь!H14</f>
        <v>#REF!</v>
      </c>
      <c r="J14" s="85"/>
    </row>
    <row r="15" spans="1:8" ht="48.75" customHeight="1">
      <c r="A15" s="13" t="s">
        <v>10</v>
      </c>
      <c r="B15" s="3" t="s">
        <v>15</v>
      </c>
      <c r="C15" s="25" t="s">
        <v>13</v>
      </c>
      <c r="D15" s="26" t="e">
        <f>SUM(E15:H15)</f>
        <v>#REF!</v>
      </c>
      <c r="E15" s="26">
        <v>0</v>
      </c>
      <c r="F15" s="26">
        <v>0</v>
      </c>
      <c r="G15" s="28">
        <v>0</v>
      </c>
      <c r="H15" s="92" t="e">
        <f>декабрь!H15+#REF!+#REF!+сентябрь!H15+август!H16+июль!H16+июнь!#REF!+май!#REF!+апрель!H15+март!H14+февраль!H15+январь!H15</f>
        <v>#REF!</v>
      </c>
    </row>
    <row r="16" spans="1:8" ht="39.75" customHeight="1">
      <c r="A16" s="12" t="s">
        <v>11</v>
      </c>
      <c r="B16" s="5" t="s">
        <v>27</v>
      </c>
      <c r="C16" s="25" t="s">
        <v>13</v>
      </c>
      <c r="D16" s="26" t="e">
        <f>SUM(E16:H16)</f>
        <v>#REF!</v>
      </c>
      <c r="E16" s="26" t="e">
        <f>декабрь!E16+#REF!+#REF!+сентябрь!E16+август!E17+июль!E17+июнь!#REF!+май!#REF!+апрель!E16+март!E15+февраль!E16+январь!E16</f>
        <v>#REF!</v>
      </c>
      <c r="F16" s="26" t="e">
        <f>декабрь!F16+#REF!+#REF!+сентябрь!F16+август!F17+июль!F17+июнь!#REF!+май!#REF!+апрель!F16+март!F15+февраль!F16+январь!F16</f>
        <v>#REF!</v>
      </c>
      <c r="G16" s="26">
        <f>декабрь!G16</f>
        <v>0</v>
      </c>
      <c r="H16" s="27">
        <v>0</v>
      </c>
    </row>
    <row r="17" spans="1:8" ht="24.75" customHeight="1">
      <c r="A17" s="188" t="s">
        <v>12</v>
      </c>
      <c r="B17" s="190" t="s">
        <v>23</v>
      </c>
      <c r="C17" s="33" t="s">
        <v>13</v>
      </c>
      <c r="D17" s="26" t="e">
        <f>декабрь!D17+#REF!+#REF!+сентябрь!D17+август!D18+июль!D18+июнь!#REF!+май!#REF!+апрель!D17+март!D17+февраль!D17+январь!D17</f>
        <v>#REF!</v>
      </c>
      <c r="E17" s="26"/>
      <c r="F17" s="26"/>
      <c r="G17" s="86" t="s">
        <v>20</v>
      </c>
      <c r="H17" s="91" t="s">
        <v>20</v>
      </c>
    </row>
    <row r="18" spans="1:8" ht="16.5" thickBot="1">
      <c r="A18" s="189"/>
      <c r="B18" s="191"/>
      <c r="C18" s="37" t="s">
        <v>14</v>
      </c>
      <c r="D18" s="70" t="e">
        <f>D17/D10*100</f>
        <v>#REF!</v>
      </c>
      <c r="E18" s="38" t="s">
        <v>20</v>
      </c>
      <c r="F18" s="38" t="s">
        <v>20</v>
      </c>
      <c r="G18" s="38" t="s">
        <v>20</v>
      </c>
      <c r="H18" s="39" t="s">
        <v>20</v>
      </c>
    </row>
    <row r="19" spans="1:8" ht="15.75">
      <c r="A19" s="78"/>
      <c r="B19" s="79"/>
      <c r="C19" s="80"/>
      <c r="D19" s="81"/>
      <c r="E19" s="82"/>
      <c r="F19" s="82"/>
      <c r="G19" s="82"/>
      <c r="H19" s="82"/>
    </row>
    <row r="20" spans="1:8" ht="15.75">
      <c r="A20" s="41" t="s">
        <v>36</v>
      </c>
      <c r="B20" s="41"/>
      <c r="C20" s="40"/>
      <c r="D20" s="42"/>
      <c r="E20" s="19"/>
      <c r="F20" s="19"/>
      <c r="G20" s="19"/>
      <c r="H20" s="18"/>
    </row>
    <row r="21" spans="1:10" ht="15.75">
      <c r="A21" s="41"/>
      <c r="B21" s="65" t="s">
        <v>24</v>
      </c>
      <c r="C21" s="40"/>
      <c r="D21" s="43"/>
      <c r="E21" s="19"/>
      <c r="F21" s="19"/>
      <c r="G21" s="19"/>
      <c r="H21" s="40" t="s">
        <v>42</v>
      </c>
      <c r="J21" s="85"/>
    </row>
    <row r="22" spans="1:8" ht="12.75">
      <c r="A22" s="16"/>
      <c r="B22" s="16"/>
      <c r="C22" s="18"/>
      <c r="D22" s="19"/>
      <c r="E22" s="19"/>
      <c r="F22" s="19"/>
      <c r="G22" s="19"/>
      <c r="H22" s="19" t="s">
        <v>19</v>
      </c>
    </row>
    <row r="23" spans="1:8" ht="15" customHeight="1">
      <c r="A23" s="16"/>
      <c r="B23" s="16"/>
      <c r="C23" s="18"/>
      <c r="D23" s="19"/>
      <c r="E23" s="19"/>
      <c r="F23" s="19"/>
      <c r="G23" s="19"/>
      <c r="H23" s="19"/>
    </row>
    <row r="24" spans="1:8" ht="12.75" customHeight="1">
      <c r="A24" s="183" t="s">
        <v>35</v>
      </c>
      <c r="B24" s="183"/>
      <c r="C24" s="183"/>
      <c r="D24" s="183"/>
      <c r="E24" s="21"/>
      <c r="F24" s="21"/>
      <c r="G24" s="21"/>
      <c r="H24" s="18" t="s">
        <v>22</v>
      </c>
    </row>
    <row r="25" spans="1:8" ht="12.75">
      <c r="A25" s="20"/>
      <c r="B25" s="20"/>
      <c r="C25" s="20"/>
      <c r="D25" s="20"/>
      <c r="E25" s="21"/>
      <c r="F25" s="21"/>
      <c r="G25" s="21"/>
      <c r="H25" s="19" t="s">
        <v>19</v>
      </c>
    </row>
    <row r="26" spans="1:8" ht="15" customHeight="1">
      <c r="A26" s="20"/>
      <c r="B26" s="20"/>
      <c r="C26" s="21"/>
      <c r="D26" s="21"/>
      <c r="E26" s="21"/>
      <c r="F26" s="21"/>
      <c r="G26" s="21"/>
      <c r="H26" s="19"/>
    </row>
    <row r="27" spans="1:8" ht="12.75" customHeight="1">
      <c r="A27" s="183" t="s">
        <v>37</v>
      </c>
      <c r="B27" s="183"/>
      <c r="C27" s="183"/>
      <c r="D27" s="183"/>
      <c r="E27" s="21"/>
      <c r="F27" s="21"/>
      <c r="G27" s="21"/>
      <c r="H27" s="18" t="s">
        <v>22</v>
      </c>
    </row>
    <row r="28" spans="1:8" ht="12.75">
      <c r="A28" s="16"/>
      <c r="B28" s="16"/>
      <c r="C28" s="18"/>
      <c r="D28" s="19"/>
      <c r="E28" s="21"/>
      <c r="F28" s="21"/>
      <c r="G28" s="21"/>
      <c r="H28" s="19" t="s">
        <v>19</v>
      </c>
    </row>
    <row r="29" spans="1:8" ht="12.75">
      <c r="A29" s="20"/>
      <c r="B29" s="20"/>
      <c r="C29" s="21"/>
      <c r="D29" s="21"/>
      <c r="E29" s="21"/>
      <c r="F29" s="21"/>
      <c r="G29" s="21"/>
      <c r="H29" s="19"/>
    </row>
    <row r="30" spans="1:8" ht="15">
      <c r="A30" s="20"/>
      <c r="B30" s="20"/>
      <c r="C30" s="66" t="s">
        <v>25</v>
      </c>
      <c r="D30" s="67"/>
      <c r="E30" s="67"/>
      <c r="F30" s="68"/>
      <c r="G30" s="65"/>
      <c r="H30" s="65"/>
    </row>
    <row r="31" spans="1:8" ht="15.75">
      <c r="A31" s="41"/>
      <c r="B31" s="16"/>
      <c r="C31" s="69" t="s">
        <v>29</v>
      </c>
      <c r="D31" s="69"/>
      <c r="E31" s="69"/>
      <c r="F31" s="69"/>
      <c r="G31" s="69"/>
      <c r="H31" s="69"/>
    </row>
  </sheetData>
  <sheetProtection/>
  <mergeCells count="9">
    <mergeCell ref="A27:D27"/>
    <mergeCell ref="A1:H1"/>
    <mergeCell ref="A2:H2"/>
    <mergeCell ref="A3:H3"/>
    <mergeCell ref="A5:H5"/>
    <mergeCell ref="A6:H6"/>
    <mergeCell ref="A17:A18"/>
    <mergeCell ref="B17:B18"/>
    <mergeCell ref="A24:D24"/>
  </mergeCells>
  <printOptions/>
  <pageMargins left="0" right="0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zoomScaleSheetLayoutView="100" zoomScalePageLayoutView="0" workbookViewId="0" topLeftCell="A1">
      <selection activeCell="P21" sqref="P21"/>
    </sheetView>
  </sheetViews>
  <sheetFormatPr defaultColWidth="9.125" defaultRowHeight="12.75"/>
  <cols>
    <col min="2" max="2" width="21.375" style="0" customWidth="1"/>
    <col min="4" max="5" width="10.125" style="0" bestFit="1" customWidth="1"/>
    <col min="7" max="7" width="10.125" style="0" bestFit="1" customWidth="1"/>
  </cols>
  <sheetData>
    <row r="1" spans="1:8" ht="14.25">
      <c r="A1" s="184" t="s">
        <v>18</v>
      </c>
      <c r="B1" s="184"/>
      <c r="C1" s="184"/>
      <c r="D1" s="184"/>
      <c r="E1" s="184"/>
      <c r="F1" s="184"/>
      <c r="G1" s="184"/>
      <c r="H1" s="184"/>
    </row>
    <row r="2" spans="1:8" ht="14.25">
      <c r="A2" s="184" t="s">
        <v>38</v>
      </c>
      <c r="B2" s="184"/>
      <c r="C2" s="184"/>
      <c r="D2" s="184"/>
      <c r="E2" s="184"/>
      <c r="F2" s="184"/>
      <c r="G2" s="184"/>
      <c r="H2" s="184"/>
    </row>
    <row r="3" spans="1:8" ht="14.25">
      <c r="A3" s="185" t="s">
        <v>68</v>
      </c>
      <c r="B3" s="185"/>
      <c r="C3" s="185"/>
      <c r="D3" s="185"/>
      <c r="E3" s="185"/>
      <c r="F3" s="185"/>
      <c r="G3" s="185"/>
      <c r="H3" s="185"/>
    </row>
    <row r="4" spans="1:8" ht="15">
      <c r="A4" s="45"/>
      <c r="B4" s="45"/>
      <c r="C4" s="45"/>
      <c r="D4" s="46"/>
      <c r="E4" s="46"/>
      <c r="F4" s="46"/>
      <c r="G4" s="47"/>
      <c r="H4" s="44"/>
    </row>
    <row r="5" spans="1:8" ht="14.25">
      <c r="A5" s="186" t="s">
        <v>39</v>
      </c>
      <c r="B5" s="186"/>
      <c r="C5" s="186"/>
      <c r="D5" s="186"/>
      <c r="E5" s="186"/>
      <c r="F5" s="186"/>
      <c r="G5" s="186"/>
      <c r="H5" s="186"/>
    </row>
    <row r="6" spans="1:8" ht="15.75">
      <c r="A6" s="187" t="s">
        <v>34</v>
      </c>
      <c r="B6" s="187"/>
      <c r="C6" s="187"/>
      <c r="D6" s="187"/>
      <c r="E6" s="187"/>
      <c r="F6" s="187"/>
      <c r="G6" s="187"/>
      <c r="H6" s="187"/>
    </row>
    <row r="7" spans="1:8" ht="15.75" thickBot="1">
      <c r="A7" s="48"/>
      <c r="B7" s="49"/>
      <c r="C7" s="49"/>
      <c r="D7" s="45"/>
      <c r="E7" s="49"/>
      <c r="F7" s="50"/>
      <c r="G7" s="46"/>
      <c r="H7" s="46"/>
    </row>
    <row r="8" spans="1:8" ht="29.25" thickBot="1">
      <c r="A8" s="51" t="s">
        <v>16</v>
      </c>
      <c r="B8" s="52" t="s">
        <v>5</v>
      </c>
      <c r="C8" s="115" t="s">
        <v>6</v>
      </c>
      <c r="D8" s="116" t="s">
        <v>0</v>
      </c>
      <c r="E8" s="116" t="s">
        <v>1</v>
      </c>
      <c r="F8" s="116" t="s">
        <v>2</v>
      </c>
      <c r="G8" s="116" t="s">
        <v>3</v>
      </c>
      <c r="H8" s="117" t="s">
        <v>4</v>
      </c>
    </row>
    <row r="9" spans="1:8" ht="15" thickBot="1">
      <c r="A9" s="55">
        <v>1</v>
      </c>
      <c r="B9" s="56">
        <v>2</v>
      </c>
      <c r="C9" s="119">
        <v>3</v>
      </c>
      <c r="D9" s="120">
        <v>4</v>
      </c>
      <c r="E9" s="120">
        <v>5</v>
      </c>
      <c r="F9" s="120">
        <v>6</v>
      </c>
      <c r="G9" s="120">
        <v>7</v>
      </c>
      <c r="H9" s="121">
        <v>8</v>
      </c>
    </row>
    <row r="10" spans="1:8" ht="28.5" customHeight="1">
      <c r="A10" s="94">
        <v>1</v>
      </c>
      <c r="B10" s="95" t="s">
        <v>51</v>
      </c>
      <c r="C10" s="122" t="s">
        <v>13</v>
      </c>
      <c r="D10" s="161">
        <f>E10+F10+G10+H10</f>
        <v>5586495</v>
      </c>
      <c r="E10" s="161">
        <v>5408679</v>
      </c>
      <c r="F10" s="161">
        <v>177816</v>
      </c>
      <c r="G10" s="123">
        <v>0</v>
      </c>
      <c r="H10" s="124">
        <v>0</v>
      </c>
    </row>
    <row r="11" spans="1:8" ht="43.5" customHeight="1">
      <c r="A11" s="99">
        <v>2</v>
      </c>
      <c r="B11" s="93" t="s">
        <v>49</v>
      </c>
      <c r="C11" s="125" t="s">
        <v>13</v>
      </c>
      <c r="D11" s="152">
        <f aca="true" t="shared" si="0" ref="D11:D16">SUM(E11:H11)</f>
        <v>5574724</v>
      </c>
      <c r="E11" s="152">
        <f>E12+E15</f>
        <v>2157721</v>
      </c>
      <c r="F11" s="152">
        <f>F12+F15</f>
        <v>52033</v>
      </c>
      <c r="G11" s="152">
        <f>G12+G15</f>
        <v>3037929</v>
      </c>
      <c r="H11" s="155">
        <f>H12+H15</f>
        <v>327041</v>
      </c>
    </row>
    <row r="12" spans="1:8" ht="57" customHeight="1">
      <c r="A12" s="99" t="s">
        <v>7</v>
      </c>
      <c r="B12" s="93" t="s">
        <v>50</v>
      </c>
      <c r="C12" s="125" t="s">
        <v>13</v>
      </c>
      <c r="D12" s="152">
        <f t="shared" si="0"/>
        <v>3364970</v>
      </c>
      <c r="E12" s="152">
        <f>E13+E14</f>
        <v>0</v>
      </c>
      <c r="F12" s="152">
        <f>F13+F14</f>
        <v>0</v>
      </c>
      <c r="G12" s="152">
        <f>G13+G14</f>
        <v>3037929</v>
      </c>
      <c r="H12" s="164">
        <f>H13+H14</f>
        <v>327041</v>
      </c>
    </row>
    <row r="13" spans="1:8" ht="45" customHeight="1">
      <c r="A13" s="60" t="s">
        <v>8</v>
      </c>
      <c r="B13" s="61" t="s">
        <v>9</v>
      </c>
      <c r="C13" s="125" t="s">
        <v>13</v>
      </c>
      <c r="D13" s="152">
        <f t="shared" si="0"/>
        <v>3345674</v>
      </c>
      <c r="E13" s="152">
        <v>0</v>
      </c>
      <c r="F13" s="152">
        <v>0</v>
      </c>
      <c r="G13" s="152">
        <v>3037929</v>
      </c>
      <c r="H13" s="155">
        <v>307745</v>
      </c>
    </row>
    <row r="14" spans="1:8" ht="75" customHeight="1">
      <c r="A14" s="60" t="s">
        <v>10</v>
      </c>
      <c r="B14" s="101" t="s">
        <v>15</v>
      </c>
      <c r="C14" s="125" t="s">
        <v>13</v>
      </c>
      <c r="D14" s="152">
        <f t="shared" si="0"/>
        <v>19296</v>
      </c>
      <c r="E14" s="153">
        <v>0</v>
      </c>
      <c r="F14" s="153">
        <v>0</v>
      </c>
      <c r="G14" s="153">
        <v>0</v>
      </c>
      <c r="H14" s="156">
        <v>19296</v>
      </c>
    </row>
    <row r="15" spans="1:8" ht="48.75" customHeight="1">
      <c r="A15" s="99" t="s">
        <v>11</v>
      </c>
      <c r="B15" s="93" t="s">
        <v>52</v>
      </c>
      <c r="C15" s="125" t="s">
        <v>13</v>
      </c>
      <c r="D15" s="152">
        <f t="shared" si="0"/>
        <v>2209754</v>
      </c>
      <c r="E15" s="152">
        <v>2157721</v>
      </c>
      <c r="F15" s="152">
        <v>52033</v>
      </c>
      <c r="G15" s="152">
        <v>0</v>
      </c>
      <c r="H15" s="155">
        <v>0</v>
      </c>
    </row>
    <row r="16" spans="1:8" ht="39.75" customHeight="1">
      <c r="A16" s="99" t="s">
        <v>47</v>
      </c>
      <c r="B16" s="93" t="s">
        <v>48</v>
      </c>
      <c r="C16" s="125" t="s">
        <v>13</v>
      </c>
      <c r="D16" s="152">
        <f t="shared" si="0"/>
        <v>11771</v>
      </c>
      <c r="E16" s="128"/>
      <c r="F16" s="128"/>
      <c r="G16" s="128"/>
      <c r="H16" s="159">
        <v>11771</v>
      </c>
    </row>
    <row r="17" spans="1:8" ht="24.75" customHeight="1">
      <c r="A17" s="193" t="s">
        <v>12</v>
      </c>
      <c r="B17" s="195" t="s">
        <v>23</v>
      </c>
      <c r="C17" s="130" t="s">
        <v>13</v>
      </c>
      <c r="D17" s="131"/>
      <c r="E17" s="132" t="s">
        <v>20</v>
      </c>
      <c r="F17" s="132" t="s">
        <v>20</v>
      </c>
      <c r="G17" s="132" t="s">
        <v>20</v>
      </c>
      <c r="H17" s="133" t="s">
        <v>20</v>
      </c>
    </row>
    <row r="18" spans="1:8" ht="15.75" thickBot="1">
      <c r="A18" s="194"/>
      <c r="B18" s="196"/>
      <c r="C18" s="104" t="s">
        <v>14</v>
      </c>
      <c r="D18" s="144">
        <f>D17/D10*100</f>
        <v>0</v>
      </c>
      <c r="E18" s="106" t="s">
        <v>20</v>
      </c>
      <c r="F18" s="106" t="s">
        <v>20</v>
      </c>
      <c r="G18" s="106" t="s">
        <v>20</v>
      </c>
      <c r="H18" s="107" t="s">
        <v>20</v>
      </c>
    </row>
    <row r="19" spans="1:8" ht="15">
      <c r="A19" s="73"/>
      <c r="B19" s="74"/>
      <c r="C19" s="75"/>
      <c r="D19" s="134"/>
      <c r="E19" s="77"/>
      <c r="F19" s="77"/>
      <c r="G19" s="77"/>
      <c r="H19" s="77"/>
    </row>
    <row r="20" spans="1:8" ht="12.75">
      <c r="A20" s="20"/>
      <c r="B20" s="20"/>
      <c r="C20" s="21"/>
      <c r="D20" s="21"/>
      <c r="E20" s="21"/>
      <c r="F20" s="21"/>
      <c r="G20" s="21"/>
      <c r="H20" s="19"/>
    </row>
    <row r="21" spans="1:8" ht="15">
      <c r="A21" s="65" t="s">
        <v>36</v>
      </c>
      <c r="B21" s="65"/>
      <c r="C21" s="108"/>
      <c r="D21" s="109"/>
      <c r="E21" s="110"/>
      <c r="F21" s="110"/>
      <c r="G21" s="110"/>
      <c r="H21" s="108" t="s">
        <v>60</v>
      </c>
    </row>
    <row r="22" spans="1:8" ht="15">
      <c r="A22" s="65"/>
      <c r="B22" s="65"/>
      <c r="C22" s="108"/>
      <c r="D22" s="110"/>
      <c r="E22" s="110"/>
      <c r="F22" s="110"/>
      <c r="G22" s="110"/>
      <c r="H22" s="110" t="s">
        <v>19</v>
      </c>
    </row>
    <row r="23" spans="1:8" ht="15" customHeight="1">
      <c r="A23" s="65"/>
      <c r="B23" s="65"/>
      <c r="C23" s="108"/>
      <c r="D23" s="110"/>
      <c r="E23" s="110"/>
      <c r="F23" s="110"/>
      <c r="G23" s="110"/>
      <c r="H23" s="110"/>
    </row>
    <row r="24" spans="1:8" ht="12.75" customHeight="1">
      <c r="A24" s="192" t="s">
        <v>35</v>
      </c>
      <c r="B24" s="192"/>
      <c r="C24" s="192"/>
      <c r="D24" s="192"/>
      <c r="E24" s="112"/>
      <c r="F24" s="112"/>
      <c r="G24" s="112"/>
      <c r="H24" s="108" t="s">
        <v>22</v>
      </c>
    </row>
    <row r="25" spans="1:8" ht="15">
      <c r="A25" s="111"/>
      <c r="B25" s="111"/>
      <c r="C25" s="111"/>
      <c r="D25" s="111"/>
      <c r="E25" s="112"/>
      <c r="F25" s="112"/>
      <c r="G25" s="112"/>
      <c r="H25" s="110" t="s">
        <v>19</v>
      </c>
    </row>
    <row r="26" spans="1:8" ht="15" customHeight="1">
      <c r="A26" s="111"/>
      <c r="B26" s="111"/>
      <c r="C26" s="112"/>
      <c r="D26" s="112"/>
      <c r="E26" s="112"/>
      <c r="F26" s="112"/>
      <c r="G26" s="112"/>
      <c r="H26" s="110"/>
    </row>
    <row r="27" spans="1:8" ht="12.75" customHeight="1">
      <c r="A27" s="192" t="s">
        <v>54</v>
      </c>
      <c r="B27" s="192"/>
      <c r="C27" s="192"/>
      <c r="D27" s="192"/>
      <c r="E27" s="112"/>
      <c r="F27" s="112"/>
      <c r="G27" s="112"/>
      <c r="H27" s="108" t="s">
        <v>22</v>
      </c>
    </row>
    <row r="28" spans="1:8" ht="15">
      <c r="A28" s="65"/>
      <c r="B28" s="65"/>
      <c r="C28" s="108"/>
      <c r="D28" s="110"/>
      <c r="E28" s="112"/>
      <c r="F28" s="112"/>
      <c r="G28" s="112"/>
      <c r="H28" s="110" t="s">
        <v>19</v>
      </c>
    </row>
    <row r="29" spans="1:10" ht="15">
      <c r="A29" s="65"/>
      <c r="B29" s="65"/>
      <c r="C29" s="108"/>
      <c r="D29" s="110"/>
      <c r="E29" s="112"/>
      <c r="F29" s="112"/>
      <c r="G29" s="112"/>
      <c r="H29" s="110"/>
      <c r="I29" s="165"/>
      <c r="J29" s="165"/>
    </row>
    <row r="30" spans="1:10" ht="15">
      <c r="A30" s="111"/>
      <c r="B30" s="111"/>
      <c r="C30" s="112"/>
      <c r="D30" s="112"/>
      <c r="E30" s="112"/>
      <c r="F30" s="112"/>
      <c r="G30" s="112"/>
      <c r="H30" s="110"/>
      <c r="I30" s="165"/>
      <c r="J30" s="165"/>
    </row>
    <row r="31" spans="1:10" ht="15">
      <c r="A31" s="111"/>
      <c r="B31" s="111"/>
      <c r="C31" s="165"/>
      <c r="D31" s="67"/>
      <c r="E31" s="67"/>
      <c r="F31" s="68"/>
      <c r="G31" s="65"/>
      <c r="H31" s="65"/>
      <c r="I31" s="165"/>
      <c r="J31" s="165"/>
    </row>
    <row r="32" spans="1:10" ht="15">
      <c r="A32" s="66" t="s">
        <v>70</v>
      </c>
      <c r="B32" s="65"/>
      <c r="C32" s="165"/>
      <c r="D32" s="69" t="s">
        <v>69</v>
      </c>
      <c r="E32" s="69"/>
      <c r="F32" s="69"/>
      <c r="G32" s="69"/>
      <c r="H32" s="69"/>
      <c r="I32" s="165"/>
      <c r="J32" s="165"/>
    </row>
    <row r="33" spans="1:10" ht="12.75">
      <c r="A33" s="165"/>
      <c r="B33" s="165"/>
      <c r="C33" s="165"/>
      <c r="D33" s="165"/>
      <c r="E33" s="165"/>
      <c r="F33" s="165"/>
      <c r="G33" s="165"/>
      <c r="H33" s="165"/>
      <c r="I33" s="165"/>
      <c r="J33" s="165"/>
    </row>
    <row r="34" spans="1:10" ht="12.75">
      <c r="A34" s="165"/>
      <c r="B34" s="165"/>
      <c r="C34" s="165"/>
      <c r="D34" s="165"/>
      <c r="E34" s="165"/>
      <c r="F34" s="165"/>
      <c r="G34" s="165"/>
      <c r="H34" s="165"/>
      <c r="I34" s="165"/>
      <c r="J34" s="165"/>
    </row>
    <row r="36" spans="1:3" ht="12.75">
      <c r="A36" s="16"/>
      <c r="B36" s="16"/>
      <c r="C36" s="18"/>
    </row>
  </sheetData>
  <sheetProtection/>
  <mergeCells count="9">
    <mergeCell ref="A24:D24"/>
    <mergeCell ref="A27:D27"/>
    <mergeCell ref="A6:H6"/>
    <mergeCell ref="A1:H1"/>
    <mergeCell ref="A2:H2"/>
    <mergeCell ref="A3:H3"/>
    <mergeCell ref="A5:H5"/>
    <mergeCell ref="A17:A18"/>
    <mergeCell ref="B17:B18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C30" sqref="C30:H32"/>
    </sheetView>
  </sheetViews>
  <sheetFormatPr defaultColWidth="9.00390625" defaultRowHeight="12.75"/>
  <cols>
    <col min="1" max="1" width="9.25390625" style="44" bestFit="1" customWidth="1"/>
    <col min="2" max="2" width="18.375" style="44" customWidth="1"/>
    <col min="3" max="3" width="9.125" style="44" customWidth="1"/>
    <col min="4" max="5" width="10.375" style="44" bestFit="1" customWidth="1"/>
    <col min="6" max="6" width="9.25390625" style="44" bestFit="1" customWidth="1"/>
    <col min="7" max="7" width="10.375" style="44" bestFit="1" customWidth="1"/>
    <col min="8" max="8" width="9.25390625" style="44" bestFit="1" customWidth="1"/>
    <col min="9" max="9" width="9.125" style="44" customWidth="1"/>
    <col min="10" max="10" width="10.125" style="44" bestFit="1" customWidth="1"/>
    <col min="11" max="11" width="9.125" style="44" customWidth="1"/>
    <col min="12" max="13" width="10.125" style="44" bestFit="1" customWidth="1"/>
    <col min="14" max="16384" width="9.125" style="44" customWidth="1"/>
  </cols>
  <sheetData>
    <row r="1" spans="1:8" ht="14.25">
      <c r="A1" s="71" t="s">
        <v>32</v>
      </c>
      <c r="B1" s="71"/>
      <c r="C1" s="71"/>
      <c r="D1" s="71"/>
      <c r="E1" s="71"/>
      <c r="F1" s="71"/>
      <c r="G1" s="71"/>
      <c r="H1" s="71"/>
    </row>
    <row r="2" spans="1:8" ht="14.25">
      <c r="A2" s="71" t="s">
        <v>40</v>
      </c>
      <c r="B2" s="71"/>
      <c r="C2" s="71"/>
      <c r="D2" s="71"/>
      <c r="E2" s="71"/>
      <c r="F2" s="71"/>
      <c r="G2" s="71"/>
      <c r="H2" s="71"/>
    </row>
    <row r="3" spans="1:8" ht="14.25">
      <c r="A3" s="72"/>
      <c r="B3" s="72"/>
      <c r="C3" s="72" t="s">
        <v>72</v>
      </c>
      <c r="D3" s="72"/>
      <c r="E3" s="72"/>
      <c r="F3" s="72"/>
      <c r="G3" s="72"/>
      <c r="H3" s="72"/>
    </row>
    <row r="4" spans="1:7" ht="15">
      <c r="A4" s="45"/>
      <c r="B4" s="45"/>
      <c r="C4" s="45"/>
      <c r="D4" s="46"/>
      <c r="E4" s="46"/>
      <c r="F4" s="46"/>
      <c r="G4" s="47"/>
    </row>
    <row r="5" spans="1:8" ht="14.25">
      <c r="A5" s="186" t="s">
        <v>39</v>
      </c>
      <c r="B5" s="186"/>
      <c r="C5" s="186"/>
      <c r="D5" s="186"/>
      <c r="E5" s="186"/>
      <c r="F5" s="186"/>
      <c r="G5" s="186"/>
      <c r="H5" s="186"/>
    </row>
    <row r="6" spans="1:8" ht="14.25">
      <c r="A6" s="186" t="s">
        <v>53</v>
      </c>
      <c r="B6" s="186"/>
      <c r="C6" s="186"/>
      <c r="D6" s="186"/>
      <c r="E6" s="186"/>
      <c r="F6" s="186"/>
      <c r="G6" s="186"/>
      <c r="H6" s="186"/>
    </row>
    <row r="7" spans="1:8" ht="15.75" thickBot="1">
      <c r="A7" s="48"/>
      <c r="B7" s="49"/>
      <c r="C7" s="49"/>
      <c r="D7" s="45"/>
      <c r="E7" s="49"/>
      <c r="F7" s="50"/>
      <c r="G7" s="46"/>
      <c r="H7" s="46"/>
    </row>
    <row r="8" spans="1:8" ht="29.25" thickBot="1">
      <c r="A8" s="51" t="s">
        <v>16</v>
      </c>
      <c r="B8" s="52" t="s">
        <v>5</v>
      </c>
      <c r="C8" s="53" t="s">
        <v>6</v>
      </c>
      <c r="D8" s="52" t="s">
        <v>0</v>
      </c>
      <c r="E8" s="52" t="s">
        <v>1</v>
      </c>
      <c r="F8" s="52" t="s">
        <v>2</v>
      </c>
      <c r="G8" s="52" t="s">
        <v>3</v>
      </c>
      <c r="H8" s="54" t="s">
        <v>4</v>
      </c>
    </row>
    <row r="9" spans="1:8" ht="15" thickBot="1">
      <c r="A9" s="55">
        <v>1</v>
      </c>
      <c r="B9" s="56">
        <v>2</v>
      </c>
      <c r="C9" s="57">
        <v>3</v>
      </c>
      <c r="D9" s="56">
        <v>4</v>
      </c>
      <c r="E9" s="56">
        <v>5</v>
      </c>
      <c r="F9" s="56">
        <v>6</v>
      </c>
      <c r="G9" s="56">
        <v>7</v>
      </c>
      <c r="H9" s="58">
        <v>8</v>
      </c>
    </row>
    <row r="10" spans="1:8" ht="28.5" customHeight="1">
      <c r="A10" s="94">
        <v>1</v>
      </c>
      <c r="B10" s="95" t="s">
        <v>51</v>
      </c>
      <c r="C10" s="96" t="s">
        <v>13</v>
      </c>
      <c r="D10" s="97">
        <f>E10+F10</f>
        <v>5753558</v>
      </c>
      <c r="E10" s="97">
        <v>5561028</v>
      </c>
      <c r="F10" s="97">
        <v>192530</v>
      </c>
      <c r="G10" s="97">
        <v>0</v>
      </c>
      <c r="H10" s="98">
        <v>0</v>
      </c>
    </row>
    <row r="11" spans="1:10" ht="43.5" customHeight="1">
      <c r="A11" s="99">
        <v>2</v>
      </c>
      <c r="B11" s="93" t="s">
        <v>49</v>
      </c>
      <c r="C11" s="59" t="s">
        <v>13</v>
      </c>
      <c r="D11" s="89">
        <f>SUM(E11:H11)</f>
        <v>5753558</v>
      </c>
      <c r="E11" s="89">
        <v>2233737</v>
      </c>
      <c r="F11" s="89">
        <v>55656</v>
      </c>
      <c r="G11" s="89">
        <v>3142394</v>
      </c>
      <c r="H11" s="102">
        <v>321771</v>
      </c>
      <c r="J11" s="113"/>
    </row>
    <row r="12" spans="1:13" ht="63" customHeight="1">
      <c r="A12" s="99" t="s">
        <v>7</v>
      </c>
      <c r="B12" s="93" t="s">
        <v>50</v>
      </c>
      <c r="C12" s="59" t="s">
        <v>13</v>
      </c>
      <c r="D12" s="89">
        <f>SUM(E12:H12)</f>
        <v>3464165</v>
      </c>
      <c r="E12" s="89">
        <f>E13+E14</f>
        <v>0</v>
      </c>
      <c r="F12" s="89">
        <f>F13+F14</f>
        <v>0</v>
      </c>
      <c r="G12" s="89">
        <v>3142394</v>
      </c>
      <c r="H12" s="102">
        <v>321771</v>
      </c>
      <c r="J12" s="113"/>
      <c r="M12" s="113"/>
    </row>
    <row r="13" spans="1:13" ht="45" customHeight="1">
      <c r="A13" s="60" t="s">
        <v>8</v>
      </c>
      <c r="B13" s="61" t="s">
        <v>9</v>
      </c>
      <c r="C13" s="59" t="s">
        <v>13</v>
      </c>
      <c r="D13" s="89">
        <f>SUM(E13:H13)</f>
        <v>3448511</v>
      </c>
      <c r="E13" s="89">
        <v>0</v>
      </c>
      <c r="F13" s="89">
        <v>0</v>
      </c>
      <c r="G13" s="90">
        <v>3142394</v>
      </c>
      <c r="H13" s="100">
        <v>306117</v>
      </c>
      <c r="J13" s="113"/>
      <c r="L13" s="113"/>
      <c r="M13" s="113"/>
    </row>
    <row r="14" spans="1:13" ht="75">
      <c r="A14" s="60" t="s">
        <v>10</v>
      </c>
      <c r="B14" s="101" t="s">
        <v>15</v>
      </c>
      <c r="C14" s="59" t="s">
        <v>13</v>
      </c>
      <c r="D14" s="89">
        <f>SUM(E14:H14)</f>
        <v>15654</v>
      </c>
      <c r="E14" s="62">
        <v>0</v>
      </c>
      <c r="F14" s="62">
        <v>0</v>
      </c>
      <c r="G14" s="63">
        <v>0</v>
      </c>
      <c r="H14" s="64">
        <v>15654</v>
      </c>
      <c r="M14" s="113"/>
    </row>
    <row r="15" spans="1:13" ht="45" customHeight="1">
      <c r="A15" s="99" t="s">
        <v>11</v>
      </c>
      <c r="B15" s="93" t="s">
        <v>52</v>
      </c>
      <c r="C15" s="59" t="s">
        <v>13</v>
      </c>
      <c r="D15" s="89">
        <f>SUM(E15:H15)</f>
        <v>2289393</v>
      </c>
      <c r="E15" s="89">
        <v>2233737</v>
      </c>
      <c r="F15" s="89">
        <v>55656</v>
      </c>
      <c r="G15" s="89">
        <v>0</v>
      </c>
      <c r="H15" s="102">
        <v>0</v>
      </c>
      <c r="L15" s="113"/>
      <c r="M15" s="113"/>
    </row>
    <row r="16" spans="1:12" ht="30" customHeight="1">
      <c r="A16" s="99" t="s">
        <v>47</v>
      </c>
      <c r="B16" s="93" t="s">
        <v>48</v>
      </c>
      <c r="C16" s="59" t="s">
        <v>13</v>
      </c>
      <c r="D16" s="89">
        <f>H16</f>
        <v>17566</v>
      </c>
      <c r="E16" s="62"/>
      <c r="F16" s="62"/>
      <c r="G16" s="63"/>
      <c r="H16" s="64">
        <v>17566</v>
      </c>
      <c r="L16" s="113"/>
    </row>
    <row r="17" spans="1:8" ht="22.5" customHeight="1">
      <c r="A17" s="197" t="s">
        <v>12</v>
      </c>
      <c r="B17" s="199" t="s">
        <v>23</v>
      </c>
      <c r="C17" s="87" t="s">
        <v>13</v>
      </c>
      <c r="D17" s="103"/>
      <c r="E17" s="88" t="s">
        <v>20</v>
      </c>
      <c r="F17" s="88" t="s">
        <v>20</v>
      </c>
      <c r="G17" s="88" t="s">
        <v>20</v>
      </c>
      <c r="H17" s="114" t="s">
        <v>20</v>
      </c>
    </row>
    <row r="18" spans="1:8" ht="24.75" customHeight="1" thickBot="1">
      <c r="A18" s="198"/>
      <c r="B18" s="200"/>
      <c r="C18" s="104" t="s">
        <v>14</v>
      </c>
      <c r="D18" s="105">
        <f>D17/D10*100</f>
        <v>0</v>
      </c>
      <c r="E18" s="106" t="s">
        <v>20</v>
      </c>
      <c r="F18" s="106" t="s">
        <v>20</v>
      </c>
      <c r="G18" s="106" t="s">
        <v>20</v>
      </c>
      <c r="H18" s="107" t="s">
        <v>20</v>
      </c>
    </row>
    <row r="19" spans="1:8" ht="15">
      <c r="A19" s="73"/>
      <c r="B19" s="74"/>
      <c r="C19" s="75"/>
      <c r="D19" s="76"/>
      <c r="E19" s="77"/>
      <c r="F19" s="77"/>
      <c r="G19" s="77"/>
      <c r="H19" s="77"/>
    </row>
    <row r="20" spans="1:8" ht="15">
      <c r="A20" s="65" t="s">
        <v>36</v>
      </c>
      <c r="B20" s="65"/>
      <c r="C20" s="108"/>
      <c r="D20" s="109"/>
      <c r="E20" s="110"/>
      <c r="F20" s="110"/>
      <c r="G20" s="110"/>
      <c r="H20" s="108"/>
    </row>
    <row r="21" spans="1:8" ht="15" customHeight="1">
      <c r="A21" s="65" t="s">
        <v>74</v>
      </c>
      <c r="B21" s="65"/>
      <c r="C21" s="108"/>
      <c r="D21" s="110"/>
      <c r="E21" s="110"/>
      <c r="F21" s="110"/>
      <c r="G21" s="110"/>
      <c r="H21" s="108" t="s">
        <v>75</v>
      </c>
    </row>
    <row r="22" spans="1:8" ht="15" customHeight="1">
      <c r="A22" s="65"/>
      <c r="B22" s="65"/>
      <c r="C22" s="108"/>
      <c r="D22" s="110"/>
      <c r="E22" s="110"/>
      <c r="F22" s="110"/>
      <c r="G22" s="110"/>
      <c r="H22" s="110" t="s">
        <v>19</v>
      </c>
    </row>
    <row r="23" spans="1:8" ht="12.75" customHeight="1">
      <c r="A23" s="65"/>
      <c r="B23" s="65"/>
      <c r="C23" s="108"/>
      <c r="D23" s="110"/>
      <c r="E23" s="110"/>
      <c r="F23" s="110"/>
      <c r="G23" s="110"/>
      <c r="H23" s="110"/>
    </row>
    <row r="24" spans="1:8" ht="15" customHeight="1">
      <c r="A24" s="192" t="s">
        <v>35</v>
      </c>
      <c r="B24" s="192"/>
      <c r="C24" s="192"/>
      <c r="D24" s="192"/>
      <c r="E24" s="112"/>
      <c r="F24" s="112"/>
      <c r="G24" s="112"/>
      <c r="H24" s="108" t="s">
        <v>22</v>
      </c>
    </row>
    <row r="25" spans="1:8" ht="15">
      <c r="A25" s="111"/>
      <c r="B25" s="111"/>
      <c r="C25" s="111"/>
      <c r="D25" s="111"/>
      <c r="E25" s="112"/>
      <c r="F25" s="112"/>
      <c r="G25" s="112"/>
      <c r="H25" s="110" t="s">
        <v>19</v>
      </c>
    </row>
    <row r="26" spans="1:8" ht="12.75" customHeight="1">
      <c r="A26" s="111"/>
      <c r="B26" s="111"/>
      <c r="C26" s="112"/>
      <c r="D26" s="112"/>
      <c r="E26" s="112"/>
      <c r="F26" s="112"/>
      <c r="G26" s="112"/>
      <c r="H26" s="110"/>
    </row>
    <row r="27" spans="1:8" ht="26.25" customHeight="1">
      <c r="A27" s="192" t="s">
        <v>54</v>
      </c>
      <c r="B27" s="192"/>
      <c r="C27" s="192"/>
      <c r="D27" s="192"/>
      <c r="E27" s="112"/>
      <c r="F27" s="112"/>
      <c r="G27" s="112"/>
      <c r="H27" s="108" t="s">
        <v>22</v>
      </c>
    </row>
    <row r="28" spans="1:8" ht="15">
      <c r="A28" s="65"/>
      <c r="B28" s="65"/>
      <c r="C28" s="108"/>
      <c r="D28" s="110"/>
      <c r="E28" s="112"/>
      <c r="F28" s="112"/>
      <c r="G28" s="112"/>
      <c r="H28" s="110" t="s">
        <v>19</v>
      </c>
    </row>
    <row r="29" spans="1:8" ht="15">
      <c r="A29" s="111"/>
      <c r="B29" s="111"/>
      <c r="C29" s="112"/>
      <c r="D29" s="112"/>
      <c r="E29" s="112"/>
      <c r="F29" s="112"/>
      <c r="G29" s="112"/>
      <c r="H29" s="110"/>
    </row>
    <row r="30" spans="1:8" ht="15">
      <c r="A30" s="111"/>
      <c r="B30" s="111"/>
      <c r="C30" s="66" t="s">
        <v>70</v>
      </c>
      <c r="D30" s="67"/>
      <c r="E30" s="67"/>
      <c r="F30" s="68"/>
      <c r="G30" s="65"/>
      <c r="H30" s="65"/>
    </row>
    <row r="31" spans="1:8" ht="15">
      <c r="A31" s="65"/>
      <c r="B31" s="65"/>
      <c r="C31" s="69" t="s">
        <v>71</v>
      </c>
      <c r="D31" s="69"/>
      <c r="E31" s="69"/>
      <c r="F31" s="69"/>
      <c r="G31" s="69"/>
      <c r="H31" s="69"/>
    </row>
  </sheetData>
  <sheetProtection/>
  <mergeCells count="6">
    <mergeCell ref="A24:D24"/>
    <mergeCell ref="A27:D27"/>
    <mergeCell ref="A5:H5"/>
    <mergeCell ref="A6:H6"/>
    <mergeCell ref="A17:A18"/>
    <mergeCell ref="B17:B18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33"/>
  <sheetViews>
    <sheetView zoomScalePageLayoutView="0" workbookViewId="0" topLeftCell="A1">
      <selection activeCell="B33" sqref="B33"/>
    </sheetView>
  </sheetViews>
  <sheetFormatPr defaultColWidth="9.00390625" defaultRowHeight="12.75"/>
  <cols>
    <col min="1" max="1" width="6.75390625" style="0" customWidth="1"/>
    <col min="2" max="2" width="26.625" style="0" customWidth="1"/>
    <col min="3" max="3" width="6.625" style="0" customWidth="1"/>
    <col min="4" max="5" width="10.125" style="0" bestFit="1" customWidth="1"/>
    <col min="6" max="6" width="9.25390625" style="0" bestFit="1" customWidth="1"/>
    <col min="7" max="7" width="10.125" style="0" bestFit="1" customWidth="1"/>
    <col min="8" max="8" width="10.75390625" style="0" customWidth="1"/>
  </cols>
  <sheetData>
    <row r="1" spans="1:10" ht="15.75">
      <c r="A1" s="201" t="s">
        <v>18</v>
      </c>
      <c r="B1" s="201"/>
      <c r="C1" s="201"/>
      <c r="D1" s="201"/>
      <c r="E1" s="201"/>
      <c r="F1" s="201"/>
      <c r="G1" s="201"/>
      <c r="H1" s="201"/>
      <c r="I1" s="7"/>
      <c r="J1" s="7"/>
    </row>
    <row r="2" spans="1:10" ht="15.75">
      <c r="A2" s="201" t="s">
        <v>38</v>
      </c>
      <c r="B2" s="201"/>
      <c r="C2" s="201"/>
      <c r="D2" s="201"/>
      <c r="E2" s="201"/>
      <c r="F2" s="201"/>
      <c r="G2" s="201"/>
      <c r="H2" s="201"/>
      <c r="I2" s="7"/>
      <c r="J2" s="7"/>
    </row>
    <row r="3" spans="1:10" ht="15.75">
      <c r="A3" s="201" t="s">
        <v>73</v>
      </c>
      <c r="B3" s="201"/>
      <c r="C3" s="201"/>
      <c r="D3" s="201"/>
      <c r="E3" s="201"/>
      <c r="F3" s="201"/>
      <c r="G3" s="201"/>
      <c r="H3" s="201"/>
      <c r="I3" s="7"/>
      <c r="J3" s="7"/>
    </row>
    <row r="4" spans="1:10" ht="15.75">
      <c r="A4" s="8"/>
      <c r="B4" s="8"/>
      <c r="C4" s="8"/>
      <c r="D4" s="9"/>
      <c r="E4" s="9"/>
      <c r="F4" s="9"/>
      <c r="G4" s="10"/>
      <c r="H4" s="7"/>
      <c r="I4" s="7"/>
      <c r="J4" s="7"/>
    </row>
    <row r="5" spans="1:10" ht="15">
      <c r="A5" s="186" t="s">
        <v>39</v>
      </c>
      <c r="B5" s="186"/>
      <c r="C5" s="186"/>
      <c r="D5" s="186"/>
      <c r="E5" s="186"/>
      <c r="F5" s="186"/>
      <c r="G5" s="186"/>
      <c r="H5" s="186"/>
      <c r="I5" s="7"/>
      <c r="J5" s="7"/>
    </row>
    <row r="6" spans="1:10" ht="15.75">
      <c r="A6" s="186" t="s">
        <v>53</v>
      </c>
      <c r="B6" s="186"/>
      <c r="C6" s="186"/>
      <c r="D6" s="186"/>
      <c r="E6" s="186"/>
      <c r="F6" s="186"/>
      <c r="G6" s="186"/>
      <c r="H6" s="186"/>
      <c r="I6" s="9"/>
      <c r="J6" s="10"/>
    </row>
    <row r="7" spans="1:10" ht="16.5" thickBot="1">
      <c r="A7" s="48"/>
      <c r="B7" s="49"/>
      <c r="C7" s="49"/>
      <c r="D7" s="45"/>
      <c r="E7" s="49"/>
      <c r="F7" s="50"/>
      <c r="G7" s="46"/>
      <c r="H7" s="46"/>
      <c r="I7" s="11"/>
      <c r="J7" s="10"/>
    </row>
    <row r="8" spans="1:11" ht="36" customHeight="1" thickBot="1">
      <c r="A8" s="51" t="s">
        <v>16</v>
      </c>
      <c r="B8" s="52" t="s">
        <v>5</v>
      </c>
      <c r="C8" s="53" t="s">
        <v>6</v>
      </c>
      <c r="D8" s="52" t="s">
        <v>0</v>
      </c>
      <c r="E8" s="52" t="s">
        <v>1</v>
      </c>
      <c r="F8" s="52" t="s">
        <v>2</v>
      </c>
      <c r="G8" s="52" t="s">
        <v>3</v>
      </c>
      <c r="H8" s="54" t="s">
        <v>4</v>
      </c>
      <c r="I8" s="2"/>
      <c r="J8" s="4"/>
      <c r="K8" s="85">
        <f>D10-D11-D16</f>
        <v>-401</v>
      </c>
    </row>
    <row r="9" spans="1:10" ht="15" thickBot="1">
      <c r="A9" s="55">
        <v>1</v>
      </c>
      <c r="B9" s="56">
        <v>2</v>
      </c>
      <c r="C9" s="57">
        <v>3</v>
      </c>
      <c r="D9" s="56">
        <v>4</v>
      </c>
      <c r="E9" s="56">
        <v>5</v>
      </c>
      <c r="F9" s="56">
        <v>6</v>
      </c>
      <c r="G9" s="56">
        <v>7</v>
      </c>
      <c r="H9" s="58">
        <v>8</v>
      </c>
      <c r="I9" s="2"/>
      <c r="J9" s="4"/>
    </row>
    <row r="10" spans="1:10" ht="36.75" customHeight="1">
      <c r="A10" s="94">
        <v>1</v>
      </c>
      <c r="B10" s="95" t="s">
        <v>51</v>
      </c>
      <c r="C10" s="96" t="s">
        <v>13</v>
      </c>
      <c r="D10" s="97">
        <f>E10+F10</f>
        <v>4737314</v>
      </c>
      <c r="E10" s="97">
        <v>4587186</v>
      </c>
      <c r="F10" s="97">
        <v>150128</v>
      </c>
      <c r="G10" s="97">
        <v>0</v>
      </c>
      <c r="H10" s="98">
        <v>0</v>
      </c>
      <c r="I10" s="2"/>
      <c r="J10" s="4" t="s">
        <v>17</v>
      </c>
    </row>
    <row r="11" spans="1:10" ht="36.75" customHeight="1">
      <c r="A11" s="99">
        <v>2</v>
      </c>
      <c r="B11" s="93" t="s">
        <v>49</v>
      </c>
      <c r="C11" s="59" t="s">
        <v>13</v>
      </c>
      <c r="D11" s="89">
        <f>SUM(E11:H11)</f>
        <v>4737314</v>
      </c>
      <c r="E11" s="89">
        <v>1968726</v>
      </c>
      <c r="F11" s="89">
        <v>41135</v>
      </c>
      <c r="G11" s="89">
        <v>2512166</v>
      </c>
      <c r="H11" s="102">
        <v>215287</v>
      </c>
      <c r="I11" s="2"/>
      <c r="J11" s="4"/>
    </row>
    <row r="12" spans="1:13" ht="63" customHeight="1">
      <c r="A12" s="99" t="s">
        <v>7</v>
      </c>
      <c r="B12" s="93" t="s">
        <v>50</v>
      </c>
      <c r="C12" s="59" t="s">
        <v>13</v>
      </c>
      <c r="D12" s="89">
        <f>SUM(E12:H12)</f>
        <v>2727453</v>
      </c>
      <c r="E12" s="89">
        <f>E13+E14</f>
        <v>0</v>
      </c>
      <c r="F12" s="89">
        <f>F13+F14</f>
        <v>0</v>
      </c>
      <c r="G12" s="89">
        <v>2512166</v>
      </c>
      <c r="H12" s="102">
        <v>215287</v>
      </c>
      <c r="I12" s="2"/>
      <c r="J12" s="4"/>
      <c r="M12">
        <v>3111734</v>
      </c>
    </row>
    <row r="13" spans="1:10" ht="36.75" customHeight="1">
      <c r="A13" s="60" t="s">
        <v>8</v>
      </c>
      <c r="B13" s="61" t="s">
        <v>9</v>
      </c>
      <c r="C13" s="59" t="s">
        <v>13</v>
      </c>
      <c r="D13" s="89">
        <f>SUM(E13:H13)</f>
        <v>2714663</v>
      </c>
      <c r="E13" s="89">
        <v>0</v>
      </c>
      <c r="F13" s="89">
        <v>0</v>
      </c>
      <c r="G13" s="90">
        <v>2512166</v>
      </c>
      <c r="H13" s="100">
        <v>202497</v>
      </c>
      <c r="I13" s="2"/>
      <c r="J13" s="4"/>
    </row>
    <row r="14" spans="1:10" ht="42.75" customHeight="1">
      <c r="A14" s="60" t="s">
        <v>10</v>
      </c>
      <c r="B14" s="101" t="s">
        <v>15</v>
      </c>
      <c r="C14" s="59" t="s">
        <v>13</v>
      </c>
      <c r="D14" s="89">
        <f>SUM(E14:H14)</f>
        <v>12790</v>
      </c>
      <c r="E14" s="62">
        <v>0</v>
      </c>
      <c r="F14" s="62">
        <v>0</v>
      </c>
      <c r="G14" s="63">
        <v>0</v>
      </c>
      <c r="H14" s="64">
        <v>12790</v>
      </c>
      <c r="I14" s="2"/>
      <c r="J14" s="4"/>
    </row>
    <row r="15" spans="1:12" ht="45" customHeight="1">
      <c r="A15" s="99" t="s">
        <v>11</v>
      </c>
      <c r="B15" s="93" t="s">
        <v>52</v>
      </c>
      <c r="C15" s="59" t="s">
        <v>13</v>
      </c>
      <c r="D15" s="89">
        <f>SUM(E15:H15)</f>
        <v>2009861</v>
      </c>
      <c r="E15" s="89">
        <v>1968726</v>
      </c>
      <c r="F15" s="89">
        <v>41135</v>
      </c>
      <c r="G15" s="89">
        <v>0</v>
      </c>
      <c r="H15" s="102">
        <v>0</v>
      </c>
      <c r="I15" s="2"/>
      <c r="J15" s="4"/>
      <c r="K15" s="85">
        <f>E10-E11</f>
        <v>2618460</v>
      </c>
      <c r="L15" s="85">
        <f>F10-F11</f>
        <v>108993</v>
      </c>
    </row>
    <row r="16" spans="1:10" s="1" customFormat="1" ht="25.5" customHeight="1">
      <c r="A16" s="99" t="s">
        <v>47</v>
      </c>
      <c r="B16" s="93" t="s">
        <v>48</v>
      </c>
      <c r="C16" s="59" t="s">
        <v>13</v>
      </c>
      <c r="D16" s="89">
        <v>401</v>
      </c>
      <c r="E16" s="62"/>
      <c r="F16" s="62"/>
      <c r="G16" s="63"/>
      <c r="H16" s="64">
        <v>401</v>
      </c>
      <c r="I16" s="2"/>
      <c r="J16" s="2"/>
    </row>
    <row r="17" spans="1:10" s="1" customFormat="1" ht="25.5" customHeight="1">
      <c r="A17" s="197" t="s">
        <v>12</v>
      </c>
      <c r="B17" s="199" t="s">
        <v>23</v>
      </c>
      <c r="C17" s="87" t="s">
        <v>13</v>
      </c>
      <c r="D17" s="103"/>
      <c r="E17" s="88" t="s">
        <v>20</v>
      </c>
      <c r="F17" s="88" t="s">
        <v>20</v>
      </c>
      <c r="G17" s="88" t="s">
        <v>20</v>
      </c>
      <c r="H17" s="114" t="s">
        <v>20</v>
      </c>
      <c r="I17" s="2"/>
      <c r="J17" s="2"/>
    </row>
    <row r="18" spans="1:10" s="1" customFormat="1" ht="15.75" thickBot="1">
      <c r="A18" s="198"/>
      <c r="B18" s="200"/>
      <c r="C18" s="104" t="s">
        <v>14</v>
      </c>
      <c r="D18" s="105">
        <f>D17/D10*100</f>
        <v>0</v>
      </c>
      <c r="E18" s="106" t="s">
        <v>20</v>
      </c>
      <c r="F18" s="106" t="s">
        <v>20</v>
      </c>
      <c r="G18" s="106" t="s">
        <v>20</v>
      </c>
      <c r="H18" s="107" t="s">
        <v>20</v>
      </c>
      <c r="I18" s="2"/>
      <c r="J18" s="2"/>
    </row>
    <row r="19" spans="1:10" s="1" customFormat="1" ht="15">
      <c r="A19" s="73"/>
      <c r="B19" s="74"/>
      <c r="C19" s="75"/>
      <c r="D19" s="76"/>
      <c r="E19" s="77"/>
      <c r="F19" s="77"/>
      <c r="G19" s="77"/>
      <c r="H19" s="77"/>
      <c r="I19" s="2"/>
      <c r="J19" s="2"/>
    </row>
    <row r="20" spans="1:35" s="16" customFormat="1" ht="15.75" customHeight="1">
      <c r="A20" s="65" t="s">
        <v>36</v>
      </c>
      <c r="B20" s="65"/>
      <c r="C20" s="108"/>
      <c r="D20" s="109"/>
      <c r="E20" s="110"/>
      <c r="F20" s="110"/>
      <c r="G20" s="110"/>
      <c r="H20" s="108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</row>
    <row r="21" spans="1:35" s="16" customFormat="1" ht="15.75" customHeight="1">
      <c r="A21" s="65"/>
      <c r="B21" s="65"/>
      <c r="C21" s="108"/>
      <c r="D21" s="110"/>
      <c r="E21" s="110"/>
      <c r="F21" s="110"/>
      <c r="G21" s="110"/>
      <c r="H21" s="108" t="s">
        <v>42</v>
      </c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</row>
    <row r="22" spans="1:35" s="16" customFormat="1" ht="15.75" customHeight="1">
      <c r="A22" s="65"/>
      <c r="B22" s="65"/>
      <c r="C22" s="108"/>
      <c r="D22" s="110"/>
      <c r="E22" s="110"/>
      <c r="F22" s="110"/>
      <c r="G22" s="110"/>
      <c r="H22" s="110" t="s">
        <v>19</v>
      </c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</row>
    <row r="23" spans="1:35" s="16" customFormat="1" ht="12.75" customHeight="1">
      <c r="A23" s="65"/>
      <c r="B23" s="65"/>
      <c r="C23" s="108"/>
      <c r="D23" s="110"/>
      <c r="E23" s="110"/>
      <c r="F23" s="110"/>
      <c r="G23" s="110"/>
      <c r="H23" s="110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</row>
    <row r="24" spans="1:35" s="16" customFormat="1" ht="15.75" customHeight="1">
      <c r="A24" s="192" t="s">
        <v>35</v>
      </c>
      <c r="B24" s="192"/>
      <c r="C24" s="192"/>
      <c r="D24" s="192"/>
      <c r="E24" s="112"/>
      <c r="F24" s="112"/>
      <c r="G24" s="112"/>
      <c r="H24" s="108" t="s">
        <v>22</v>
      </c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</row>
    <row r="25" spans="1:35" s="16" customFormat="1" ht="15.75" customHeight="1">
      <c r="A25" s="111"/>
      <c r="B25" s="111"/>
      <c r="C25" s="111"/>
      <c r="D25" s="111"/>
      <c r="E25" s="112"/>
      <c r="F25" s="112"/>
      <c r="G25" s="112"/>
      <c r="H25" s="110" t="s">
        <v>19</v>
      </c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</row>
    <row r="26" spans="1:35" s="16" customFormat="1" ht="15.75" customHeight="1">
      <c r="A26" s="111"/>
      <c r="B26" s="111"/>
      <c r="C26" s="112"/>
      <c r="D26" s="112"/>
      <c r="E26" s="112"/>
      <c r="F26" s="112"/>
      <c r="G26" s="112"/>
      <c r="H26" s="110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</row>
    <row r="27" spans="1:35" s="16" customFormat="1" ht="15.75" customHeight="1">
      <c r="A27" s="192" t="s">
        <v>54</v>
      </c>
      <c r="B27" s="192"/>
      <c r="C27" s="192"/>
      <c r="D27" s="192"/>
      <c r="E27" s="112"/>
      <c r="F27" s="112"/>
      <c r="G27" s="112"/>
      <c r="H27" s="108" t="s">
        <v>22</v>
      </c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</row>
    <row r="28" spans="1:35" s="16" customFormat="1" ht="15.75" customHeight="1">
      <c r="A28" s="65"/>
      <c r="B28" s="65"/>
      <c r="C28" s="108"/>
      <c r="D28" s="110"/>
      <c r="E28" s="112"/>
      <c r="F28" s="112"/>
      <c r="G28" s="112"/>
      <c r="H28" s="110" t="s">
        <v>19</v>
      </c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</row>
    <row r="29" spans="1:35" s="16" customFormat="1" ht="15">
      <c r="A29" s="65"/>
      <c r="B29" s="65"/>
      <c r="C29" s="108"/>
      <c r="D29" s="110"/>
      <c r="E29" s="112"/>
      <c r="F29" s="112"/>
      <c r="G29" s="112"/>
      <c r="H29" s="110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</row>
    <row r="30" spans="1:35" s="16" customFormat="1" ht="15">
      <c r="A30" s="111"/>
      <c r="B30" s="111"/>
      <c r="C30" s="112"/>
      <c r="D30" s="112"/>
      <c r="E30" s="112"/>
      <c r="F30" s="112"/>
      <c r="G30" s="112"/>
      <c r="H30" s="110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</row>
    <row r="31" spans="1:8" s="16" customFormat="1" ht="15">
      <c r="A31" s="111"/>
      <c r="B31" s="111"/>
      <c r="C31" s="66" t="s">
        <v>70</v>
      </c>
      <c r="D31" s="67"/>
      <c r="E31" s="67"/>
      <c r="F31" s="68"/>
      <c r="G31" s="65"/>
      <c r="H31" s="65"/>
    </row>
    <row r="32" spans="1:8" s="16" customFormat="1" ht="15">
      <c r="A32" s="65"/>
      <c r="B32" s="65"/>
      <c r="C32" s="69" t="s">
        <v>71</v>
      </c>
      <c r="D32" s="69"/>
      <c r="E32" s="69"/>
      <c r="F32" s="69"/>
      <c r="G32" s="69"/>
      <c r="H32" s="69"/>
    </row>
    <row r="33" spans="1:8" s="1" customFormat="1" ht="14.25">
      <c r="A33"/>
      <c r="B33" s="166" t="s">
        <v>76</v>
      </c>
      <c r="C33" s="44"/>
      <c r="D33" s="44"/>
      <c r="E33" s="44"/>
      <c r="F33" s="44"/>
      <c r="G33" s="44"/>
      <c r="H33" s="44"/>
    </row>
  </sheetData>
  <sheetProtection/>
  <mergeCells count="9">
    <mergeCell ref="A27:D27"/>
    <mergeCell ref="A6:H6"/>
    <mergeCell ref="A17:A18"/>
    <mergeCell ref="B17:B18"/>
    <mergeCell ref="A24:D24"/>
    <mergeCell ref="A1:H1"/>
    <mergeCell ref="A2:H2"/>
    <mergeCell ref="A3:H3"/>
    <mergeCell ref="A5:H5"/>
  </mergeCells>
  <printOptions/>
  <pageMargins left="0.3937007874015748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33"/>
  <sheetViews>
    <sheetView zoomScalePageLayoutView="0" workbookViewId="0" topLeftCell="A16">
      <selection activeCell="L23" sqref="L23"/>
    </sheetView>
  </sheetViews>
  <sheetFormatPr defaultColWidth="9.00390625" defaultRowHeight="12.75"/>
  <cols>
    <col min="1" max="1" width="6.75390625" style="0" customWidth="1"/>
    <col min="2" max="2" width="26.625" style="0" customWidth="1"/>
    <col min="3" max="3" width="6.625" style="0" customWidth="1"/>
    <col min="4" max="5" width="10.125" style="0" bestFit="1" customWidth="1"/>
    <col min="6" max="6" width="9.25390625" style="0" bestFit="1" customWidth="1"/>
    <col min="7" max="7" width="10.125" style="0" bestFit="1" customWidth="1"/>
    <col min="8" max="8" width="10.75390625" style="0" customWidth="1"/>
  </cols>
  <sheetData>
    <row r="1" spans="1:10" ht="15.75">
      <c r="A1" s="201" t="s">
        <v>18</v>
      </c>
      <c r="B1" s="201"/>
      <c r="C1" s="201"/>
      <c r="D1" s="201"/>
      <c r="E1" s="201"/>
      <c r="F1" s="201"/>
      <c r="G1" s="201"/>
      <c r="H1" s="201"/>
      <c r="I1" s="7"/>
      <c r="J1" s="7"/>
    </row>
    <row r="2" spans="1:10" ht="15.75">
      <c r="A2" s="201" t="s">
        <v>38</v>
      </c>
      <c r="B2" s="201"/>
      <c r="C2" s="201"/>
      <c r="D2" s="201"/>
      <c r="E2" s="201"/>
      <c r="F2" s="201"/>
      <c r="G2" s="201"/>
      <c r="H2" s="201"/>
      <c r="I2" s="7"/>
      <c r="J2" s="7"/>
    </row>
    <row r="3" spans="1:10" ht="15.75">
      <c r="A3" s="201" t="s">
        <v>77</v>
      </c>
      <c r="B3" s="201"/>
      <c r="C3" s="201"/>
      <c r="D3" s="201"/>
      <c r="E3" s="201"/>
      <c r="F3" s="201"/>
      <c r="G3" s="201"/>
      <c r="H3" s="201"/>
      <c r="I3" s="7"/>
      <c r="J3" s="7"/>
    </row>
    <row r="4" spans="1:10" ht="15.75">
      <c r="A4" s="8"/>
      <c r="B4" s="8"/>
      <c r="C4" s="8"/>
      <c r="D4" s="9"/>
      <c r="E4" s="9"/>
      <c r="F4" s="9"/>
      <c r="G4" s="10"/>
      <c r="H4" s="7"/>
      <c r="I4" s="7"/>
      <c r="J4" s="7"/>
    </row>
    <row r="5" spans="1:10" ht="15">
      <c r="A5" s="186" t="s">
        <v>39</v>
      </c>
      <c r="B5" s="186"/>
      <c r="C5" s="186"/>
      <c r="D5" s="186"/>
      <c r="E5" s="186"/>
      <c r="F5" s="186"/>
      <c r="G5" s="186"/>
      <c r="H5" s="186"/>
      <c r="I5" s="7"/>
      <c r="J5" s="7"/>
    </row>
    <row r="6" spans="1:10" ht="15.75">
      <c r="A6" s="186" t="s">
        <v>53</v>
      </c>
      <c r="B6" s="186"/>
      <c r="C6" s="186"/>
      <c r="D6" s="186"/>
      <c r="E6" s="186"/>
      <c r="F6" s="186"/>
      <c r="G6" s="186"/>
      <c r="H6" s="186"/>
      <c r="I6" s="9"/>
      <c r="J6" s="10"/>
    </row>
    <row r="7" spans="1:10" ht="16.5" thickBot="1">
      <c r="A7" s="48"/>
      <c r="B7" s="49"/>
      <c r="C7" s="49"/>
      <c r="D7" s="45"/>
      <c r="E7" s="49"/>
      <c r="F7" s="50"/>
      <c r="G7" s="46"/>
      <c r="H7" s="46"/>
      <c r="I7" s="11"/>
      <c r="J7" s="10"/>
    </row>
    <row r="8" spans="1:10" ht="36" customHeight="1" thickBot="1">
      <c r="A8" s="51" t="s">
        <v>16</v>
      </c>
      <c r="B8" s="52" t="s">
        <v>5</v>
      </c>
      <c r="C8" s="115" t="s">
        <v>6</v>
      </c>
      <c r="D8" s="116" t="s">
        <v>0</v>
      </c>
      <c r="E8" s="116" t="s">
        <v>1</v>
      </c>
      <c r="F8" s="116" t="s">
        <v>2</v>
      </c>
      <c r="G8" s="116" t="s">
        <v>3</v>
      </c>
      <c r="H8" s="117" t="s">
        <v>4</v>
      </c>
      <c r="I8" s="118"/>
      <c r="J8" s="4"/>
    </row>
    <row r="9" spans="1:10" ht="15" thickBot="1">
      <c r="A9" s="55">
        <v>1</v>
      </c>
      <c r="B9" s="56">
        <v>2</v>
      </c>
      <c r="C9" s="119">
        <v>3</v>
      </c>
      <c r="D9" s="120">
        <v>4</v>
      </c>
      <c r="E9" s="120">
        <v>5</v>
      </c>
      <c r="F9" s="120">
        <v>6</v>
      </c>
      <c r="G9" s="120">
        <v>7</v>
      </c>
      <c r="H9" s="121">
        <v>8</v>
      </c>
      <c r="I9" s="118"/>
      <c r="J9" s="4"/>
    </row>
    <row r="10" spans="1:10" ht="36.75" customHeight="1">
      <c r="A10" s="94">
        <v>1</v>
      </c>
      <c r="B10" s="95" t="s">
        <v>51</v>
      </c>
      <c r="C10" s="122" t="s">
        <v>13</v>
      </c>
      <c r="D10" s="123">
        <v>3883307</v>
      </c>
      <c r="E10" s="123">
        <v>3763126</v>
      </c>
      <c r="F10" s="123">
        <v>120181</v>
      </c>
      <c r="G10" s="123">
        <v>0</v>
      </c>
      <c r="H10" s="124">
        <v>0</v>
      </c>
      <c r="I10" s="118"/>
      <c r="J10" s="4" t="s">
        <v>17</v>
      </c>
    </row>
    <row r="11" spans="1:10" ht="36.75" customHeight="1">
      <c r="A11" s="99">
        <v>2</v>
      </c>
      <c r="B11" s="93" t="s">
        <v>49</v>
      </c>
      <c r="C11" s="125" t="s">
        <v>13</v>
      </c>
      <c r="D11" s="126">
        <v>3883307</v>
      </c>
      <c r="E11" s="126">
        <v>1495831</v>
      </c>
      <c r="F11" s="126">
        <v>34394</v>
      </c>
      <c r="G11" s="126">
        <v>2197882</v>
      </c>
      <c r="H11" s="127">
        <v>155200</v>
      </c>
      <c r="I11" s="118"/>
      <c r="J11" s="4"/>
    </row>
    <row r="12" spans="1:10" ht="63" customHeight="1">
      <c r="A12" s="99" t="s">
        <v>7</v>
      </c>
      <c r="B12" s="93" t="s">
        <v>50</v>
      </c>
      <c r="C12" s="125" t="s">
        <v>13</v>
      </c>
      <c r="D12" s="126">
        <v>2353082</v>
      </c>
      <c r="E12" s="126">
        <f>E13+E14</f>
        <v>0</v>
      </c>
      <c r="F12" s="126">
        <f>F13+F14</f>
        <v>0</v>
      </c>
      <c r="G12" s="126">
        <v>2197882</v>
      </c>
      <c r="H12" s="127">
        <v>155200</v>
      </c>
      <c r="I12" s="118"/>
      <c r="J12" s="4"/>
    </row>
    <row r="13" spans="1:10" ht="36.75" customHeight="1">
      <c r="A13" s="60" t="s">
        <v>8</v>
      </c>
      <c r="B13" s="61" t="s">
        <v>9</v>
      </c>
      <c r="C13" s="125" t="s">
        <v>13</v>
      </c>
      <c r="D13" s="126">
        <f>SUM(E13:H13)</f>
        <v>2344691</v>
      </c>
      <c r="E13" s="126">
        <v>0</v>
      </c>
      <c r="F13" s="126">
        <v>0</v>
      </c>
      <c r="G13" s="126">
        <v>2197882</v>
      </c>
      <c r="H13" s="127">
        <v>146809</v>
      </c>
      <c r="I13" s="118"/>
      <c r="J13" s="4"/>
    </row>
    <row r="14" spans="1:10" ht="42.75" customHeight="1">
      <c r="A14" s="60" t="s">
        <v>10</v>
      </c>
      <c r="B14" s="101" t="s">
        <v>15</v>
      </c>
      <c r="C14" s="125" t="s">
        <v>13</v>
      </c>
      <c r="D14" s="126">
        <v>8391</v>
      </c>
      <c r="E14" s="128">
        <v>0</v>
      </c>
      <c r="F14" s="128">
        <v>0</v>
      </c>
      <c r="G14" s="128">
        <v>0</v>
      </c>
      <c r="H14" s="129">
        <v>8391</v>
      </c>
      <c r="I14" s="118"/>
      <c r="J14" s="4"/>
    </row>
    <row r="15" spans="1:10" ht="45" customHeight="1">
      <c r="A15" s="99" t="s">
        <v>11</v>
      </c>
      <c r="B15" s="93" t="s">
        <v>52</v>
      </c>
      <c r="C15" s="125" t="s">
        <v>13</v>
      </c>
      <c r="D15" s="126">
        <f>SUM(E15:H15)</f>
        <v>1530225</v>
      </c>
      <c r="E15" s="126">
        <v>1495831</v>
      </c>
      <c r="F15" s="126">
        <v>34394</v>
      </c>
      <c r="G15" s="126">
        <v>0</v>
      </c>
      <c r="H15" s="127">
        <v>0</v>
      </c>
      <c r="I15" s="118"/>
      <c r="J15" s="84"/>
    </row>
    <row r="16" spans="1:10" s="1" customFormat="1" ht="25.5" customHeight="1">
      <c r="A16" s="99" t="s">
        <v>47</v>
      </c>
      <c r="B16" s="93" t="s">
        <v>48</v>
      </c>
      <c r="C16" s="125" t="s">
        <v>13</v>
      </c>
      <c r="D16" s="126">
        <v>2005</v>
      </c>
      <c r="E16" s="128"/>
      <c r="F16" s="128"/>
      <c r="G16" s="128"/>
      <c r="H16" s="129">
        <v>2005</v>
      </c>
      <c r="I16" s="118"/>
      <c r="J16" s="2"/>
    </row>
    <row r="17" spans="1:10" s="1" customFormat="1" ht="25.5" customHeight="1">
      <c r="A17" s="197" t="s">
        <v>12</v>
      </c>
      <c r="B17" s="199" t="s">
        <v>23</v>
      </c>
      <c r="C17" s="130" t="s">
        <v>13</v>
      </c>
      <c r="D17" s="131">
        <v>0</v>
      </c>
      <c r="E17" s="132" t="s">
        <v>20</v>
      </c>
      <c r="F17" s="132" t="s">
        <v>20</v>
      </c>
      <c r="G17" s="132" t="s">
        <v>20</v>
      </c>
      <c r="H17" s="133" t="s">
        <v>20</v>
      </c>
      <c r="I17" s="118"/>
      <c r="J17" s="2"/>
    </row>
    <row r="18" spans="1:10" s="1" customFormat="1" ht="15.75" thickBot="1">
      <c r="A18" s="198"/>
      <c r="B18" s="200"/>
      <c r="C18" s="104" t="s">
        <v>14</v>
      </c>
      <c r="D18" s="105">
        <v>0</v>
      </c>
      <c r="E18" s="106" t="s">
        <v>20</v>
      </c>
      <c r="F18" s="106" t="s">
        <v>20</v>
      </c>
      <c r="G18" s="106" t="s">
        <v>20</v>
      </c>
      <c r="H18" s="107" t="s">
        <v>20</v>
      </c>
      <c r="I18" s="2"/>
      <c r="J18" s="2"/>
    </row>
    <row r="19" spans="1:10" s="1" customFormat="1" ht="15">
      <c r="A19" s="73"/>
      <c r="B19" s="74"/>
      <c r="C19" s="75"/>
      <c r="D19" s="76"/>
      <c r="E19" s="77"/>
      <c r="F19" s="77"/>
      <c r="G19" s="77"/>
      <c r="H19" s="77"/>
      <c r="I19" s="2"/>
      <c r="J19" s="2"/>
    </row>
    <row r="20" spans="1:35" s="16" customFormat="1" ht="15.75" customHeight="1">
      <c r="A20" s="65" t="s">
        <v>36</v>
      </c>
      <c r="B20" s="65"/>
      <c r="C20" s="108"/>
      <c r="D20" s="109"/>
      <c r="E20" s="110"/>
      <c r="F20" s="110"/>
      <c r="G20" s="110"/>
      <c r="H20" s="108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</row>
    <row r="21" spans="1:35" s="16" customFormat="1" ht="15.75" customHeight="1">
      <c r="A21" s="65"/>
      <c r="B21" s="65"/>
      <c r="C21" s="108"/>
      <c r="D21" s="110"/>
      <c r="E21" s="110"/>
      <c r="F21" s="110"/>
      <c r="G21" s="110"/>
      <c r="H21" s="108" t="s">
        <v>42</v>
      </c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</row>
    <row r="22" spans="1:35" s="16" customFormat="1" ht="15.75" customHeight="1">
      <c r="A22" s="65"/>
      <c r="B22" s="65"/>
      <c r="C22" s="108"/>
      <c r="D22" s="110"/>
      <c r="E22" s="110"/>
      <c r="F22" s="110"/>
      <c r="G22" s="110"/>
      <c r="H22" s="110" t="s">
        <v>19</v>
      </c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</row>
    <row r="23" spans="1:35" s="16" customFormat="1" ht="12.75" customHeight="1">
      <c r="A23" s="65"/>
      <c r="B23" s="65"/>
      <c r="C23" s="108"/>
      <c r="D23" s="110"/>
      <c r="E23" s="110"/>
      <c r="F23" s="110"/>
      <c r="G23" s="110"/>
      <c r="H23" s="110"/>
      <c r="K23" s="17"/>
      <c r="L23" s="66" t="s">
        <v>70</v>
      </c>
      <c r="M23" s="67"/>
      <c r="N23" s="69" t="s">
        <v>71</v>
      </c>
      <c r="O23" s="69"/>
      <c r="P23" s="69"/>
      <c r="Q23" s="69"/>
      <c r="R23" s="69"/>
      <c r="S23" s="110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</row>
    <row r="24" spans="1:35" s="16" customFormat="1" ht="15.75" customHeight="1">
      <c r="A24" s="192" t="s">
        <v>35</v>
      </c>
      <c r="B24" s="192"/>
      <c r="C24" s="192"/>
      <c r="D24" s="192"/>
      <c r="E24" s="112"/>
      <c r="F24" s="112"/>
      <c r="G24" s="112"/>
      <c r="H24" s="108" t="s">
        <v>22</v>
      </c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</row>
    <row r="25" spans="1:35" s="16" customFormat="1" ht="15.75" customHeight="1">
      <c r="A25" s="111"/>
      <c r="B25" s="111"/>
      <c r="C25" s="111"/>
      <c r="D25" s="111"/>
      <c r="E25" s="112"/>
      <c r="F25" s="112"/>
      <c r="G25" s="112"/>
      <c r="H25" s="110" t="s">
        <v>19</v>
      </c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</row>
    <row r="26" spans="1:35" s="16" customFormat="1" ht="15.75" customHeight="1">
      <c r="A26" s="111"/>
      <c r="B26" s="111"/>
      <c r="C26" s="112"/>
      <c r="D26" s="112"/>
      <c r="E26" s="112"/>
      <c r="F26" s="112"/>
      <c r="G26" s="112"/>
      <c r="H26" s="110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</row>
    <row r="27" spans="1:35" s="16" customFormat="1" ht="15.75" customHeight="1">
      <c r="A27" s="192" t="s">
        <v>54</v>
      </c>
      <c r="B27" s="192"/>
      <c r="C27" s="192"/>
      <c r="D27" s="192"/>
      <c r="E27" s="112"/>
      <c r="F27" s="112"/>
      <c r="G27" s="112"/>
      <c r="H27" s="108" t="s">
        <v>22</v>
      </c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</row>
    <row r="28" spans="1:35" s="16" customFormat="1" ht="15.75" customHeight="1">
      <c r="A28" s="65"/>
      <c r="B28" s="65"/>
      <c r="C28" s="108"/>
      <c r="D28" s="110"/>
      <c r="E28" s="112"/>
      <c r="F28" s="112"/>
      <c r="G28" s="112"/>
      <c r="H28" s="110" t="s">
        <v>19</v>
      </c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</row>
    <row r="29" spans="1:35" s="16" customFormat="1" ht="15">
      <c r="A29" s="65"/>
      <c r="B29" s="65"/>
      <c r="C29" s="108"/>
      <c r="D29" s="110"/>
      <c r="E29" s="112"/>
      <c r="F29" s="112"/>
      <c r="G29" s="112"/>
      <c r="H29" s="110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</row>
    <row r="30" spans="9:35" s="16" customFormat="1" ht="12.75"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</row>
    <row r="31" spans="6:8" s="16" customFormat="1" ht="15">
      <c r="F31" s="69"/>
      <c r="G31" s="138"/>
      <c r="H31" s="138"/>
    </row>
    <row r="32" spans="1:8" s="16" customFormat="1" ht="15">
      <c r="A32" s="65"/>
      <c r="B32" s="167"/>
      <c r="C32" s="139" t="s">
        <v>56</v>
      </c>
      <c r="D32" s="139"/>
      <c r="E32" s="139"/>
      <c r="F32" s="139"/>
      <c r="G32" s="139"/>
      <c r="H32" s="139"/>
    </row>
    <row r="33" spans="1:8" s="1" customFormat="1" ht="12.75">
      <c r="A33"/>
      <c r="B33" s="167" t="s">
        <v>76</v>
      </c>
      <c r="C33"/>
      <c r="D33"/>
      <c r="E33"/>
      <c r="F33"/>
      <c r="G33"/>
      <c r="H33"/>
    </row>
  </sheetData>
  <sheetProtection/>
  <mergeCells count="9">
    <mergeCell ref="A17:A18"/>
    <mergeCell ref="B17:B18"/>
    <mergeCell ref="A24:D24"/>
    <mergeCell ref="A27:D27"/>
    <mergeCell ref="A1:H1"/>
    <mergeCell ref="A2:H2"/>
    <mergeCell ref="A3:H3"/>
    <mergeCell ref="A5:H5"/>
    <mergeCell ref="A6:H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0">
      <selection activeCell="A1" sqref="A1:H1"/>
    </sheetView>
  </sheetViews>
  <sheetFormatPr defaultColWidth="9.00390625" defaultRowHeight="12.75"/>
  <cols>
    <col min="1" max="1" width="6.875" style="0" customWidth="1"/>
    <col min="2" max="2" width="18.375" style="0" customWidth="1"/>
    <col min="3" max="3" width="6.125" style="0" customWidth="1"/>
    <col min="4" max="4" width="11.00390625" style="0" customWidth="1"/>
    <col min="5" max="7" width="10.125" style="0" bestFit="1" customWidth="1"/>
    <col min="8" max="8" width="12.00390625" style="0" customWidth="1"/>
  </cols>
  <sheetData>
    <row r="1" spans="1:9" ht="14.25">
      <c r="A1" s="184" t="s">
        <v>18</v>
      </c>
      <c r="B1" s="184"/>
      <c r="C1" s="184"/>
      <c r="D1" s="184"/>
      <c r="E1" s="184"/>
      <c r="F1" s="184"/>
      <c r="G1" s="184"/>
      <c r="H1" s="184"/>
      <c r="I1" s="44"/>
    </row>
    <row r="2" spans="1:9" ht="14.25">
      <c r="A2" s="184" t="s">
        <v>38</v>
      </c>
      <c r="B2" s="184"/>
      <c r="C2" s="184"/>
      <c r="D2" s="184"/>
      <c r="E2" s="184"/>
      <c r="F2" s="184"/>
      <c r="G2" s="184"/>
      <c r="H2" s="184"/>
      <c r="I2" s="44"/>
    </row>
    <row r="3" spans="1:9" ht="14.25">
      <c r="A3" s="185" t="s">
        <v>77</v>
      </c>
      <c r="B3" s="185"/>
      <c r="C3" s="185"/>
      <c r="D3" s="185"/>
      <c r="E3" s="185"/>
      <c r="F3" s="185"/>
      <c r="G3" s="185"/>
      <c r="H3" s="185"/>
      <c r="I3" s="44"/>
    </row>
    <row r="4" spans="1:9" ht="15">
      <c r="A4" s="45"/>
      <c r="B4" s="45"/>
      <c r="C4" s="45"/>
      <c r="D4" s="46"/>
      <c r="E4" s="46"/>
      <c r="F4" s="46"/>
      <c r="G4" s="47"/>
      <c r="H4" s="44"/>
      <c r="I4" s="44"/>
    </row>
    <row r="5" spans="1:9" ht="14.25">
      <c r="A5" s="186" t="s">
        <v>39</v>
      </c>
      <c r="B5" s="186"/>
      <c r="C5" s="186"/>
      <c r="D5" s="186"/>
      <c r="E5" s="186"/>
      <c r="F5" s="186"/>
      <c r="G5" s="186"/>
      <c r="H5" s="186"/>
      <c r="I5" s="44"/>
    </row>
    <row r="6" spans="1:9" ht="15.75">
      <c r="A6" s="187" t="s">
        <v>34</v>
      </c>
      <c r="B6" s="187"/>
      <c r="C6" s="187"/>
      <c r="D6" s="187"/>
      <c r="E6" s="187"/>
      <c r="F6" s="187"/>
      <c r="G6" s="187"/>
      <c r="H6" s="187"/>
      <c r="I6" s="44"/>
    </row>
    <row r="7" spans="1:9" ht="15.75" thickBot="1">
      <c r="A7" s="48"/>
      <c r="B7" s="49"/>
      <c r="C7" s="49"/>
      <c r="D7" s="45"/>
      <c r="E7" s="49"/>
      <c r="F7" s="50"/>
      <c r="G7" s="46"/>
      <c r="H7" s="46"/>
      <c r="I7" s="44"/>
    </row>
    <row r="8" spans="1:10" ht="43.5" customHeight="1" thickBot="1">
      <c r="A8" s="51" t="s">
        <v>16</v>
      </c>
      <c r="B8" s="52" t="s">
        <v>5</v>
      </c>
      <c r="C8" s="115" t="s">
        <v>6</v>
      </c>
      <c r="D8" s="116" t="s">
        <v>0</v>
      </c>
      <c r="E8" s="116" t="s">
        <v>1</v>
      </c>
      <c r="F8" s="116" t="s">
        <v>2</v>
      </c>
      <c r="G8" s="116" t="s">
        <v>3</v>
      </c>
      <c r="H8" s="117" t="s">
        <v>4</v>
      </c>
      <c r="I8" s="118"/>
      <c r="J8" s="4"/>
    </row>
    <row r="9" spans="1:10" ht="15" thickBot="1">
      <c r="A9" s="55">
        <v>1</v>
      </c>
      <c r="B9" s="56">
        <v>2</v>
      </c>
      <c r="C9" s="119">
        <v>3</v>
      </c>
      <c r="D9" s="120">
        <v>4</v>
      </c>
      <c r="E9" s="120">
        <v>5</v>
      </c>
      <c r="F9" s="120">
        <v>6</v>
      </c>
      <c r="G9" s="120">
        <v>7</v>
      </c>
      <c r="H9" s="121">
        <v>8</v>
      </c>
      <c r="I9" s="118"/>
      <c r="J9" s="4"/>
    </row>
    <row r="10" spans="1:10" ht="36.75" customHeight="1">
      <c r="A10" s="94">
        <v>1</v>
      </c>
      <c r="B10" s="95" t="s">
        <v>51</v>
      </c>
      <c r="C10" s="122" t="s">
        <v>13</v>
      </c>
      <c r="D10" s="123">
        <v>3502214</v>
      </c>
      <c r="E10" s="123">
        <v>3394883</v>
      </c>
      <c r="F10" s="123">
        <v>107331</v>
      </c>
      <c r="G10" s="123">
        <v>0</v>
      </c>
      <c r="H10" s="124">
        <v>0</v>
      </c>
      <c r="I10" s="118"/>
      <c r="J10" s="4" t="s">
        <v>17</v>
      </c>
    </row>
    <row r="11" spans="1:10" ht="47.25" customHeight="1">
      <c r="A11" s="99">
        <v>2</v>
      </c>
      <c r="B11" s="93" t="s">
        <v>49</v>
      </c>
      <c r="C11" s="125" t="s">
        <v>13</v>
      </c>
      <c r="D11" s="126">
        <f>D10</f>
        <v>3502214</v>
      </c>
      <c r="E11" s="126">
        <v>1352148</v>
      </c>
      <c r="F11" s="126">
        <v>19065</v>
      </c>
      <c r="G11" s="126">
        <v>2019129</v>
      </c>
      <c r="H11" s="127">
        <v>111872</v>
      </c>
      <c r="I11" s="118"/>
      <c r="J11" s="4"/>
    </row>
    <row r="12" spans="1:10" ht="63" customHeight="1">
      <c r="A12" s="99" t="s">
        <v>7</v>
      </c>
      <c r="B12" s="93" t="s">
        <v>50</v>
      </c>
      <c r="C12" s="125" t="s">
        <v>13</v>
      </c>
      <c r="D12" s="126">
        <f>SUM(E12:H12)</f>
        <v>2131001</v>
      </c>
      <c r="E12" s="126">
        <f>E13+E14</f>
        <v>0</v>
      </c>
      <c r="F12" s="126">
        <f>F13+F14</f>
        <v>0</v>
      </c>
      <c r="G12" s="126">
        <f>G11</f>
        <v>2019129</v>
      </c>
      <c r="H12" s="127">
        <f>H11</f>
        <v>111872</v>
      </c>
      <c r="I12" s="118"/>
      <c r="J12" s="4"/>
    </row>
    <row r="13" spans="1:10" ht="36.75" customHeight="1">
      <c r="A13" s="60" t="s">
        <v>8</v>
      </c>
      <c r="B13" s="61" t="s">
        <v>9</v>
      </c>
      <c r="C13" s="125" t="s">
        <v>13</v>
      </c>
      <c r="D13" s="126">
        <f>SUM(E13:H13)</f>
        <v>2122890</v>
      </c>
      <c r="E13" s="126">
        <v>0</v>
      </c>
      <c r="F13" s="126">
        <v>0</v>
      </c>
      <c r="G13" s="126">
        <f>G11</f>
        <v>2019129</v>
      </c>
      <c r="H13" s="127">
        <v>103761</v>
      </c>
      <c r="I13" s="118"/>
      <c r="J13" s="4"/>
    </row>
    <row r="14" spans="1:10" ht="42.75" customHeight="1">
      <c r="A14" s="60" t="s">
        <v>10</v>
      </c>
      <c r="B14" s="101" t="s">
        <v>15</v>
      </c>
      <c r="C14" s="125" t="s">
        <v>13</v>
      </c>
      <c r="D14" s="126">
        <v>8111</v>
      </c>
      <c r="E14" s="128">
        <v>0</v>
      </c>
      <c r="F14" s="128">
        <v>0</v>
      </c>
      <c r="G14" s="128">
        <v>0</v>
      </c>
      <c r="H14" s="129">
        <f>D14</f>
        <v>8111</v>
      </c>
      <c r="I14" s="118"/>
      <c r="J14" s="4"/>
    </row>
    <row r="15" spans="1:10" ht="45" customHeight="1">
      <c r="A15" s="99" t="s">
        <v>11</v>
      </c>
      <c r="B15" s="93" t="s">
        <v>52</v>
      </c>
      <c r="C15" s="125" t="s">
        <v>13</v>
      </c>
      <c r="D15" s="126">
        <f>SUM(E15:H15)</f>
        <v>1371213</v>
      </c>
      <c r="E15" s="126">
        <f>E11</f>
        <v>1352148</v>
      </c>
      <c r="F15" s="126">
        <f>F11</f>
        <v>19065</v>
      </c>
      <c r="G15" s="126">
        <v>0</v>
      </c>
      <c r="H15" s="127">
        <v>0</v>
      </c>
      <c r="I15" s="118"/>
      <c r="J15" s="84"/>
    </row>
    <row r="16" spans="1:10" s="1" customFormat="1" ht="25.5" customHeight="1">
      <c r="A16" s="99" t="s">
        <v>47</v>
      </c>
      <c r="B16" s="93" t="s">
        <v>48</v>
      </c>
      <c r="C16" s="125" t="s">
        <v>13</v>
      </c>
      <c r="D16" s="126">
        <v>561</v>
      </c>
      <c r="E16" s="128"/>
      <c r="F16" s="128"/>
      <c r="G16" s="128"/>
      <c r="H16" s="129">
        <f>D16</f>
        <v>561</v>
      </c>
      <c r="I16" s="118"/>
      <c r="J16" s="2"/>
    </row>
    <row r="17" spans="1:10" s="1" customFormat="1" ht="25.5" customHeight="1">
      <c r="A17" s="197" t="s">
        <v>12</v>
      </c>
      <c r="B17" s="199" t="s">
        <v>23</v>
      </c>
      <c r="C17" s="130" t="s">
        <v>13</v>
      </c>
      <c r="D17" s="131">
        <v>0</v>
      </c>
      <c r="E17" s="132" t="s">
        <v>20</v>
      </c>
      <c r="F17" s="132" t="s">
        <v>20</v>
      </c>
      <c r="G17" s="132" t="s">
        <v>20</v>
      </c>
      <c r="H17" s="133" t="s">
        <v>20</v>
      </c>
      <c r="I17" s="118"/>
      <c r="J17" s="2"/>
    </row>
    <row r="18" spans="1:10" s="1" customFormat="1" ht="15.75" thickBot="1">
      <c r="A18" s="198"/>
      <c r="B18" s="200"/>
      <c r="C18" s="104" t="s">
        <v>14</v>
      </c>
      <c r="D18" s="105">
        <f>D17/D10*100</f>
        <v>0</v>
      </c>
      <c r="E18" s="106" t="s">
        <v>20</v>
      </c>
      <c r="F18" s="106" t="s">
        <v>20</v>
      </c>
      <c r="G18" s="106" t="s">
        <v>20</v>
      </c>
      <c r="H18" s="107" t="s">
        <v>20</v>
      </c>
      <c r="I18" s="2"/>
      <c r="J18" s="2"/>
    </row>
    <row r="19" spans="1:10" s="1" customFormat="1" ht="15">
      <c r="A19" s="73"/>
      <c r="B19" s="74"/>
      <c r="C19" s="75"/>
      <c r="D19" s="134"/>
      <c r="E19" s="77"/>
      <c r="F19" s="77"/>
      <c r="G19" s="77"/>
      <c r="H19" s="77"/>
      <c r="I19" s="2"/>
      <c r="J19" s="2"/>
    </row>
    <row r="20" spans="1:8" ht="12.75">
      <c r="A20" s="20"/>
      <c r="B20" s="20"/>
      <c r="C20" s="21"/>
      <c r="D20" s="21"/>
      <c r="E20" s="21"/>
      <c r="F20" s="21"/>
      <c r="G20" s="21"/>
      <c r="H20" s="19"/>
    </row>
    <row r="21" spans="1:8" ht="15">
      <c r="A21" s="65" t="s">
        <v>36</v>
      </c>
      <c r="B21" s="65"/>
      <c r="C21" s="108"/>
      <c r="D21" s="109"/>
      <c r="E21" s="110"/>
      <c r="F21" s="110"/>
      <c r="G21" s="110"/>
      <c r="H21" s="108"/>
    </row>
    <row r="22" spans="1:8" ht="15">
      <c r="A22" s="65"/>
      <c r="B22" s="65"/>
      <c r="C22" s="108"/>
      <c r="D22" s="110"/>
      <c r="E22" s="110"/>
      <c r="F22" s="110"/>
      <c r="G22" s="110"/>
      <c r="H22" s="108" t="s">
        <v>42</v>
      </c>
    </row>
    <row r="23" spans="1:8" ht="15">
      <c r="A23" s="65"/>
      <c r="B23" s="65"/>
      <c r="C23" s="108"/>
      <c r="D23" s="110"/>
      <c r="E23" s="110"/>
      <c r="F23" s="110"/>
      <c r="G23" s="110"/>
      <c r="H23" s="110" t="s">
        <v>19</v>
      </c>
    </row>
    <row r="24" spans="1:8" ht="15">
      <c r="A24" s="65"/>
      <c r="B24" s="65"/>
      <c r="C24" s="108"/>
      <c r="D24" s="110"/>
      <c r="E24" s="110"/>
      <c r="F24" s="110"/>
      <c r="G24" s="110"/>
      <c r="H24" s="110"/>
    </row>
    <row r="25" spans="1:8" ht="15" customHeight="1">
      <c r="A25" s="192" t="s">
        <v>35</v>
      </c>
      <c r="B25" s="192"/>
      <c r="C25" s="192"/>
      <c r="D25" s="192"/>
      <c r="E25" s="112"/>
      <c r="F25" s="112"/>
      <c r="G25" s="112"/>
      <c r="H25" s="108" t="s">
        <v>22</v>
      </c>
    </row>
    <row r="26" spans="1:8" ht="15">
      <c r="A26" s="111"/>
      <c r="B26" s="111"/>
      <c r="C26" s="111"/>
      <c r="D26" s="111"/>
      <c r="E26" s="112"/>
      <c r="F26" s="112"/>
      <c r="G26" s="112"/>
      <c r="H26" s="110" t="s">
        <v>19</v>
      </c>
    </row>
    <row r="27" spans="1:8" ht="15">
      <c r="A27" s="111"/>
      <c r="B27" s="111"/>
      <c r="C27" s="112"/>
      <c r="D27" s="112"/>
      <c r="E27" s="112"/>
      <c r="F27" s="112"/>
      <c r="G27" s="112"/>
      <c r="H27" s="110"/>
    </row>
    <row r="28" spans="1:8" ht="15" customHeight="1">
      <c r="A28" s="204" t="s">
        <v>54</v>
      </c>
      <c r="B28" s="204"/>
      <c r="C28" s="204"/>
      <c r="D28" s="204"/>
      <c r="E28" s="205"/>
      <c r="F28" s="112"/>
      <c r="G28" s="112"/>
      <c r="H28" s="108" t="s">
        <v>78</v>
      </c>
    </row>
    <row r="29" spans="1:8" ht="15">
      <c r="A29" s="65"/>
      <c r="B29" s="65"/>
      <c r="C29" s="108"/>
      <c r="D29" s="110"/>
      <c r="E29" s="112"/>
      <c r="F29" s="112"/>
      <c r="G29" s="112"/>
      <c r="H29" s="110" t="s">
        <v>19</v>
      </c>
    </row>
    <row r="30" spans="1:8" ht="15">
      <c r="A30" s="65"/>
      <c r="B30" s="65"/>
      <c r="C30" s="108"/>
      <c r="D30" s="110"/>
      <c r="E30" s="112"/>
      <c r="F30" s="112"/>
      <c r="G30" s="112"/>
      <c r="H30" s="110"/>
    </row>
    <row r="31" spans="3:8" ht="15">
      <c r="C31" s="112"/>
      <c r="D31" s="112"/>
      <c r="E31" s="112"/>
      <c r="F31" s="112"/>
      <c r="G31" s="112"/>
      <c r="H31" s="110"/>
    </row>
    <row r="32" spans="1:8" ht="15">
      <c r="A32" s="111"/>
      <c r="B32" s="141"/>
      <c r="C32" s="135" t="s">
        <v>55</v>
      </c>
      <c r="D32" s="136"/>
      <c r="E32" s="136"/>
      <c r="F32" s="137"/>
      <c r="G32" s="138"/>
      <c r="H32" s="138"/>
    </row>
    <row r="33" spans="1:8" ht="15">
      <c r="A33" s="65"/>
      <c r="B33" s="138"/>
      <c r="C33" s="139" t="s">
        <v>56</v>
      </c>
      <c r="D33" s="139"/>
      <c r="E33" s="139"/>
      <c r="F33" s="139"/>
      <c r="G33" s="139"/>
      <c r="H33" s="139"/>
    </row>
    <row r="34" spans="2:8" ht="12.75">
      <c r="B34" s="140"/>
      <c r="C34" s="140"/>
      <c r="D34" s="140"/>
      <c r="E34" s="140"/>
      <c r="F34" s="140"/>
      <c r="G34" s="140"/>
      <c r="H34" s="140"/>
    </row>
    <row r="35" spans="2:8" ht="12.75">
      <c r="B35" s="140"/>
      <c r="C35" s="140"/>
      <c r="D35" s="140"/>
      <c r="E35" s="140"/>
      <c r="F35" s="140"/>
      <c r="G35" s="140"/>
      <c r="H35" s="140"/>
    </row>
    <row r="36" spans="2:8" ht="12.75">
      <c r="B36" s="140"/>
      <c r="C36" s="140"/>
      <c r="D36" s="140"/>
      <c r="E36" s="140"/>
      <c r="F36" s="140"/>
      <c r="G36" s="140"/>
      <c r="H36" s="140"/>
    </row>
    <row r="37" spans="1:2" ht="12.75">
      <c r="A37" s="202" t="s">
        <v>76</v>
      </c>
      <c r="B37" s="203"/>
    </row>
  </sheetData>
  <sheetProtection/>
  <mergeCells count="10">
    <mergeCell ref="A37:B37"/>
    <mergeCell ref="B17:B18"/>
    <mergeCell ref="A25:D25"/>
    <mergeCell ref="A1:H1"/>
    <mergeCell ref="A2:H2"/>
    <mergeCell ref="A3:H3"/>
    <mergeCell ref="A5:H5"/>
    <mergeCell ref="A6:H6"/>
    <mergeCell ref="A17:A18"/>
    <mergeCell ref="A28:E28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  <headerFooter alignWithMargins="0">
    <oddFooter>&amp;C&amp;8&amp;Z&amp;F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7">
      <selection activeCell="F15" sqref="F15"/>
    </sheetView>
  </sheetViews>
  <sheetFormatPr defaultColWidth="9.00390625" defaultRowHeight="12.75"/>
  <cols>
    <col min="1" max="1" width="6.875" style="0" customWidth="1"/>
    <col min="2" max="2" width="18.375" style="0" customWidth="1"/>
    <col min="3" max="3" width="6.125" style="0" customWidth="1"/>
    <col min="4" max="4" width="11.00390625" style="0" customWidth="1"/>
    <col min="5" max="7" width="10.125" style="0" bestFit="1" customWidth="1"/>
    <col min="8" max="8" width="12.00390625" style="0" customWidth="1"/>
  </cols>
  <sheetData>
    <row r="1" spans="1:9" ht="14.25">
      <c r="A1" s="184" t="s">
        <v>18</v>
      </c>
      <c r="B1" s="184"/>
      <c r="C1" s="184"/>
      <c r="D1" s="184"/>
      <c r="E1" s="184"/>
      <c r="F1" s="184"/>
      <c r="G1" s="184"/>
      <c r="H1" s="184"/>
      <c r="I1" s="44"/>
    </row>
    <row r="2" spans="1:9" ht="14.25">
      <c r="A2" s="184" t="s">
        <v>38</v>
      </c>
      <c r="B2" s="184"/>
      <c r="C2" s="184"/>
      <c r="D2" s="184"/>
      <c r="E2" s="184"/>
      <c r="F2" s="184"/>
      <c r="G2" s="184"/>
      <c r="H2" s="184"/>
      <c r="I2" s="44"/>
    </row>
    <row r="3" spans="1:9" ht="14.25">
      <c r="A3" s="185" t="s">
        <v>79</v>
      </c>
      <c r="B3" s="185"/>
      <c r="C3" s="185"/>
      <c r="D3" s="185"/>
      <c r="E3" s="185"/>
      <c r="F3" s="185"/>
      <c r="G3" s="185"/>
      <c r="H3" s="185"/>
      <c r="I3" s="44"/>
    </row>
    <row r="4" spans="1:9" ht="15">
      <c r="A4" s="45"/>
      <c r="B4" s="45"/>
      <c r="C4" s="45"/>
      <c r="D4" s="46"/>
      <c r="E4" s="46"/>
      <c r="F4" s="46"/>
      <c r="G4" s="47"/>
      <c r="H4" s="44"/>
      <c r="I4" s="44"/>
    </row>
    <row r="5" spans="1:9" ht="14.25">
      <c r="A5" s="186" t="s">
        <v>39</v>
      </c>
      <c r="B5" s="186"/>
      <c r="C5" s="186"/>
      <c r="D5" s="186"/>
      <c r="E5" s="186"/>
      <c r="F5" s="186"/>
      <c r="G5" s="186"/>
      <c r="H5" s="186"/>
      <c r="I5" s="44"/>
    </row>
    <row r="6" spans="1:9" ht="15.75">
      <c r="A6" s="187" t="s">
        <v>34</v>
      </c>
      <c r="B6" s="187"/>
      <c r="C6" s="187"/>
      <c r="D6" s="187"/>
      <c r="E6" s="187"/>
      <c r="F6" s="187"/>
      <c r="G6" s="187"/>
      <c r="H6" s="187"/>
      <c r="I6" s="44"/>
    </row>
    <row r="7" spans="1:9" ht="15.75" thickBot="1">
      <c r="A7" s="48"/>
      <c r="B7" s="49"/>
      <c r="C7" s="49"/>
      <c r="D7" s="45"/>
      <c r="E7" s="49"/>
      <c r="F7" s="50"/>
      <c r="G7" s="46"/>
      <c r="H7" s="46"/>
      <c r="I7" s="44"/>
    </row>
    <row r="8" spans="1:10" ht="43.5" customHeight="1" thickBot="1">
      <c r="A8" s="51" t="s">
        <v>16</v>
      </c>
      <c r="B8" s="52" t="s">
        <v>5</v>
      </c>
      <c r="C8" s="115" t="s">
        <v>6</v>
      </c>
      <c r="D8" s="116" t="s">
        <v>0</v>
      </c>
      <c r="E8" s="116" t="s">
        <v>1</v>
      </c>
      <c r="F8" s="116" t="s">
        <v>2</v>
      </c>
      <c r="G8" s="116" t="s">
        <v>3</v>
      </c>
      <c r="H8" s="117" t="s">
        <v>4</v>
      </c>
      <c r="I8" s="118"/>
      <c r="J8" s="4"/>
    </row>
    <row r="9" spans="1:10" ht="15" thickBot="1">
      <c r="A9" s="55">
        <v>1</v>
      </c>
      <c r="B9" s="56">
        <v>2</v>
      </c>
      <c r="C9" s="119">
        <v>3</v>
      </c>
      <c r="D9" s="120">
        <v>4</v>
      </c>
      <c r="E9" s="120">
        <v>5</v>
      </c>
      <c r="F9" s="120">
        <v>6</v>
      </c>
      <c r="G9" s="120">
        <v>7</v>
      </c>
      <c r="H9" s="121">
        <v>8</v>
      </c>
      <c r="I9" s="118"/>
      <c r="J9" s="4"/>
    </row>
    <row r="10" spans="1:10" ht="31.5" customHeight="1">
      <c r="A10" s="94">
        <v>1</v>
      </c>
      <c r="B10" s="95" t="s">
        <v>51</v>
      </c>
      <c r="C10" s="122" t="s">
        <v>13</v>
      </c>
      <c r="D10" s="123">
        <v>3024095</v>
      </c>
      <c r="E10" s="123">
        <v>2917563</v>
      </c>
      <c r="F10" s="123">
        <v>104532</v>
      </c>
      <c r="G10" s="123">
        <v>0</v>
      </c>
      <c r="H10" s="124">
        <v>0</v>
      </c>
      <c r="I10" s="118"/>
      <c r="J10" s="4" t="s">
        <v>17</v>
      </c>
    </row>
    <row r="11" spans="1:10" ht="42" customHeight="1">
      <c r="A11" s="99">
        <v>2</v>
      </c>
      <c r="B11" s="93" t="s">
        <v>49</v>
      </c>
      <c r="C11" s="125" t="s">
        <v>13</v>
      </c>
      <c r="D11" s="126">
        <v>3024095</v>
      </c>
      <c r="E11" s="126">
        <v>1186682</v>
      </c>
      <c r="F11" s="126">
        <v>21189</v>
      </c>
      <c r="G11" s="126">
        <v>1710609</v>
      </c>
      <c r="H11" s="127">
        <v>105615</v>
      </c>
      <c r="I11" s="118"/>
      <c r="J11" s="4"/>
    </row>
    <row r="12" spans="1:10" ht="57" customHeight="1">
      <c r="A12" s="99" t="s">
        <v>7</v>
      </c>
      <c r="B12" s="93" t="s">
        <v>50</v>
      </c>
      <c r="C12" s="125" t="s">
        <v>13</v>
      </c>
      <c r="D12" s="126">
        <f>SUM(E12:H12)</f>
        <v>1816224</v>
      </c>
      <c r="E12" s="126">
        <f>E13+E14</f>
        <v>0</v>
      </c>
      <c r="F12" s="126">
        <f>F13+F14</f>
        <v>0</v>
      </c>
      <c r="G12" s="126">
        <v>1710609</v>
      </c>
      <c r="H12" s="127">
        <f>H13+H14</f>
        <v>105615</v>
      </c>
      <c r="I12" s="118"/>
      <c r="J12" s="4"/>
    </row>
    <row r="13" spans="1:10" ht="42.75" customHeight="1">
      <c r="A13" s="60" t="s">
        <v>8</v>
      </c>
      <c r="B13" s="61" t="s">
        <v>9</v>
      </c>
      <c r="C13" s="125" t="s">
        <v>13</v>
      </c>
      <c r="D13" s="126">
        <f>SUM(E13:H13)</f>
        <v>1809749</v>
      </c>
      <c r="E13" s="126">
        <v>0</v>
      </c>
      <c r="F13" s="126">
        <v>0</v>
      </c>
      <c r="G13" s="126">
        <v>1710609</v>
      </c>
      <c r="H13" s="127">
        <v>99140</v>
      </c>
      <c r="I13" s="118"/>
      <c r="J13" s="4"/>
    </row>
    <row r="14" spans="1:10" ht="76.5" customHeight="1">
      <c r="A14" s="60" t="s">
        <v>10</v>
      </c>
      <c r="B14" s="101" t="s">
        <v>15</v>
      </c>
      <c r="C14" s="125" t="s">
        <v>13</v>
      </c>
      <c r="D14" s="126">
        <f>SUM(E14:H14)</f>
        <v>6475</v>
      </c>
      <c r="E14" s="128">
        <v>0</v>
      </c>
      <c r="F14" s="128">
        <v>0</v>
      </c>
      <c r="G14" s="128">
        <v>0</v>
      </c>
      <c r="H14" s="129">
        <v>6475</v>
      </c>
      <c r="I14" s="118"/>
      <c r="J14" s="4"/>
    </row>
    <row r="15" spans="1:10" ht="45" customHeight="1">
      <c r="A15" s="99" t="s">
        <v>11</v>
      </c>
      <c r="B15" s="93" t="s">
        <v>52</v>
      </c>
      <c r="C15" s="125" t="s">
        <v>13</v>
      </c>
      <c r="D15" s="126">
        <f>SUM(E15:H15)</f>
        <v>1207871</v>
      </c>
      <c r="E15" s="126">
        <v>1186682</v>
      </c>
      <c r="F15" s="126">
        <v>21189</v>
      </c>
      <c r="G15" s="126">
        <v>0</v>
      </c>
      <c r="H15" s="127">
        <v>0</v>
      </c>
      <c r="I15" s="118"/>
      <c r="J15" s="84"/>
    </row>
    <row r="16" spans="1:10" s="1" customFormat="1" ht="25.5" customHeight="1">
      <c r="A16" s="99" t="s">
        <v>47</v>
      </c>
      <c r="B16" s="93" t="s">
        <v>48</v>
      </c>
      <c r="C16" s="125" t="s">
        <v>13</v>
      </c>
      <c r="D16" s="126">
        <v>702</v>
      </c>
      <c r="E16" s="128"/>
      <c r="F16" s="128"/>
      <c r="G16" s="128"/>
      <c r="H16" s="129">
        <v>702</v>
      </c>
      <c r="I16" s="118"/>
      <c r="J16" s="2"/>
    </row>
    <row r="17" spans="1:10" s="1" customFormat="1" ht="25.5" customHeight="1">
      <c r="A17" s="197" t="s">
        <v>12</v>
      </c>
      <c r="B17" s="199" t="s">
        <v>23</v>
      </c>
      <c r="C17" s="130" t="s">
        <v>13</v>
      </c>
      <c r="D17" s="131">
        <v>0</v>
      </c>
      <c r="E17" s="132" t="s">
        <v>20</v>
      </c>
      <c r="F17" s="132" t="s">
        <v>20</v>
      </c>
      <c r="G17" s="132" t="s">
        <v>20</v>
      </c>
      <c r="H17" s="133" t="s">
        <v>20</v>
      </c>
      <c r="I17" s="118"/>
      <c r="J17" s="2"/>
    </row>
    <row r="18" spans="1:10" s="1" customFormat="1" ht="15.75" thickBot="1">
      <c r="A18" s="198"/>
      <c r="B18" s="200"/>
      <c r="C18" s="104" t="s">
        <v>14</v>
      </c>
      <c r="D18" s="105">
        <f>D17/D10*100</f>
        <v>0</v>
      </c>
      <c r="E18" s="106" t="s">
        <v>20</v>
      </c>
      <c r="F18" s="106" t="s">
        <v>20</v>
      </c>
      <c r="G18" s="106" t="s">
        <v>20</v>
      </c>
      <c r="H18" s="107" t="s">
        <v>20</v>
      </c>
      <c r="I18" s="2"/>
      <c r="J18" s="2"/>
    </row>
    <row r="19" spans="1:10" s="1" customFormat="1" ht="15">
      <c r="A19" s="73"/>
      <c r="B19" s="74"/>
      <c r="C19" s="75"/>
      <c r="D19" s="134"/>
      <c r="E19" s="77"/>
      <c r="F19" s="77"/>
      <c r="G19" s="77"/>
      <c r="H19" s="77"/>
      <c r="I19" s="2"/>
      <c r="J19" s="2"/>
    </row>
    <row r="20" spans="1:8" ht="12.75">
      <c r="A20" s="20"/>
      <c r="B20" s="20"/>
      <c r="C20" s="21"/>
      <c r="D20" s="21"/>
      <c r="E20" s="21"/>
      <c r="F20" s="21"/>
      <c r="G20" s="21"/>
      <c r="H20" s="19"/>
    </row>
    <row r="21" spans="1:8" ht="15">
      <c r="A21" s="65" t="s">
        <v>36</v>
      </c>
      <c r="B21" s="65"/>
      <c r="C21" s="108"/>
      <c r="D21" s="109"/>
      <c r="E21" s="110"/>
      <c r="F21" s="110"/>
      <c r="G21" s="110"/>
      <c r="H21" s="108"/>
    </row>
    <row r="22" spans="1:8" ht="15">
      <c r="A22" s="65"/>
      <c r="B22" s="65"/>
      <c r="C22" s="108"/>
      <c r="D22" s="110"/>
      <c r="E22" s="110"/>
      <c r="F22" s="110"/>
      <c r="G22" s="110"/>
      <c r="H22" s="108" t="s">
        <v>42</v>
      </c>
    </row>
    <row r="23" spans="1:8" ht="15">
      <c r="A23" s="65"/>
      <c r="B23" s="65"/>
      <c r="C23" s="108"/>
      <c r="D23" s="110"/>
      <c r="E23" s="110"/>
      <c r="F23" s="110"/>
      <c r="G23" s="110"/>
      <c r="H23" s="110" t="s">
        <v>19</v>
      </c>
    </row>
    <row r="24" spans="1:8" ht="15">
      <c r="A24" s="65"/>
      <c r="B24" s="65"/>
      <c r="C24" s="108"/>
      <c r="D24" s="110"/>
      <c r="E24" s="110"/>
      <c r="F24" s="110"/>
      <c r="G24" s="110"/>
      <c r="H24" s="110"/>
    </row>
    <row r="25" spans="1:8" ht="15" customHeight="1">
      <c r="A25" s="192" t="s">
        <v>35</v>
      </c>
      <c r="B25" s="192"/>
      <c r="C25" s="192"/>
      <c r="D25" s="192"/>
      <c r="E25" s="112"/>
      <c r="F25" s="112"/>
      <c r="G25" s="112"/>
      <c r="H25" s="108" t="s">
        <v>22</v>
      </c>
    </row>
    <row r="26" spans="1:8" ht="15">
      <c r="A26" s="111"/>
      <c r="B26" s="111"/>
      <c r="C26" s="111"/>
      <c r="D26" s="111"/>
      <c r="E26" s="112"/>
      <c r="F26" s="112"/>
      <c r="G26" s="112"/>
      <c r="H26" s="110" t="s">
        <v>19</v>
      </c>
    </row>
    <row r="27" spans="1:8" ht="15">
      <c r="A27" s="111"/>
      <c r="B27" s="111"/>
      <c r="C27" s="112"/>
      <c r="D27" s="112"/>
      <c r="E27" s="112"/>
      <c r="F27" s="112"/>
      <c r="G27" s="112"/>
      <c r="H27" s="110"/>
    </row>
    <row r="28" spans="1:8" ht="15" customHeight="1">
      <c r="A28" s="192" t="s">
        <v>54</v>
      </c>
      <c r="B28" s="192"/>
      <c r="C28" s="192"/>
      <c r="D28" s="192"/>
      <c r="E28" s="112"/>
      <c r="F28" s="112"/>
      <c r="G28" s="112"/>
      <c r="H28" s="108" t="s">
        <v>22</v>
      </c>
    </row>
    <row r="29" spans="1:8" ht="15">
      <c r="A29" s="65"/>
      <c r="B29" s="65"/>
      <c r="C29" s="108"/>
      <c r="D29" s="110"/>
      <c r="E29" s="112"/>
      <c r="F29" s="112"/>
      <c r="G29" s="112"/>
      <c r="H29" s="110" t="s">
        <v>19</v>
      </c>
    </row>
    <row r="30" spans="1:8" ht="15">
      <c r="A30" s="65"/>
      <c r="B30" s="65"/>
      <c r="C30" s="108"/>
      <c r="D30" s="110"/>
      <c r="E30" s="112"/>
      <c r="F30" s="112"/>
      <c r="G30" s="112"/>
      <c r="H30" s="110"/>
    </row>
    <row r="31" spans="1:8" ht="3.75" customHeight="1">
      <c r="A31" s="111"/>
      <c r="B31" s="111"/>
      <c r="C31" s="112"/>
      <c r="D31" s="112"/>
      <c r="E31" s="112"/>
      <c r="F31" s="112"/>
      <c r="G31" s="112"/>
      <c r="H31" s="110"/>
    </row>
    <row r="32" spans="1:8" ht="15" hidden="1">
      <c r="A32" s="111"/>
      <c r="B32" s="111"/>
      <c r="D32" s="67"/>
      <c r="E32" s="67"/>
      <c r="F32" s="68"/>
      <c r="G32" s="65"/>
      <c r="H32" s="65"/>
    </row>
    <row r="33" spans="1:8" ht="15">
      <c r="A33" s="66"/>
      <c r="B33" s="65"/>
      <c r="D33" s="69"/>
      <c r="E33" s="69"/>
      <c r="F33" s="69"/>
      <c r="G33" s="69"/>
      <c r="H33" s="69"/>
    </row>
    <row r="34" spans="2:8" ht="12.75">
      <c r="B34" s="140"/>
      <c r="C34" s="140"/>
      <c r="D34" s="140"/>
      <c r="E34" s="140"/>
      <c r="F34" s="140"/>
      <c r="G34" s="140"/>
      <c r="H34" s="140"/>
    </row>
    <row r="35" spans="1:8" ht="12.75">
      <c r="A35" s="168" t="s">
        <v>80</v>
      </c>
      <c r="B35" s="140"/>
      <c r="C35" s="140"/>
      <c r="D35" s="140"/>
      <c r="E35" s="140"/>
      <c r="F35" s="140"/>
      <c r="G35" s="140"/>
      <c r="H35" s="140"/>
    </row>
    <row r="36" spans="2:8" ht="12.75">
      <c r="B36" s="140"/>
      <c r="C36" s="140"/>
      <c r="D36" s="140"/>
      <c r="E36" s="140"/>
      <c r="F36" s="140"/>
      <c r="G36" s="140"/>
      <c r="H36" s="140"/>
    </row>
  </sheetData>
  <sheetProtection/>
  <mergeCells count="9">
    <mergeCell ref="B17:B18"/>
    <mergeCell ref="A25:D25"/>
    <mergeCell ref="A28:D28"/>
    <mergeCell ref="A1:H1"/>
    <mergeCell ref="A2:H2"/>
    <mergeCell ref="A3:H3"/>
    <mergeCell ref="A5:H5"/>
    <mergeCell ref="A6:H6"/>
    <mergeCell ref="A17:A1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6" r:id="rId1"/>
  <headerFooter alignWithMargins="0">
    <oddFooter>&amp;C&amp;Z&amp;F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1">
      <selection activeCell="P13" sqref="P13"/>
    </sheetView>
  </sheetViews>
  <sheetFormatPr defaultColWidth="9.00390625" defaultRowHeight="12.75"/>
  <cols>
    <col min="1" max="1" width="11.375" style="0" customWidth="1"/>
    <col min="2" max="2" width="18.375" style="0" customWidth="1"/>
    <col min="3" max="3" width="6.125" style="0" customWidth="1"/>
    <col min="4" max="4" width="11.75390625" style="0" customWidth="1"/>
    <col min="5" max="5" width="11.25390625" style="0" bestFit="1" customWidth="1"/>
    <col min="6" max="6" width="9.25390625" style="0" bestFit="1" customWidth="1"/>
    <col min="7" max="7" width="11.25390625" style="0" bestFit="1" customWidth="1"/>
    <col min="8" max="8" width="10.00390625" style="0" customWidth="1"/>
  </cols>
  <sheetData>
    <row r="1" spans="1:9" ht="14.25">
      <c r="A1" s="184" t="s">
        <v>18</v>
      </c>
      <c r="B1" s="184"/>
      <c r="C1" s="184"/>
      <c r="D1" s="184"/>
      <c r="E1" s="184"/>
      <c r="F1" s="184"/>
      <c r="G1" s="184"/>
      <c r="H1" s="184"/>
      <c r="I1" s="44"/>
    </row>
    <row r="2" spans="1:9" ht="14.25">
      <c r="A2" s="184" t="s">
        <v>38</v>
      </c>
      <c r="B2" s="184"/>
      <c r="C2" s="184"/>
      <c r="D2" s="184"/>
      <c r="E2" s="184"/>
      <c r="F2" s="184"/>
      <c r="G2" s="184"/>
      <c r="H2" s="184"/>
      <c r="I2" s="44"/>
    </row>
    <row r="3" spans="1:9" ht="14.25">
      <c r="A3" s="185" t="s">
        <v>81</v>
      </c>
      <c r="B3" s="185"/>
      <c r="C3" s="185"/>
      <c r="D3" s="185"/>
      <c r="E3" s="185"/>
      <c r="F3" s="185"/>
      <c r="G3" s="185"/>
      <c r="H3" s="185"/>
      <c r="I3" s="44"/>
    </row>
    <row r="4" spans="1:9" ht="15">
      <c r="A4" s="45"/>
      <c r="B4" s="45"/>
      <c r="C4" s="45"/>
      <c r="D4" s="46"/>
      <c r="E4" s="46"/>
      <c r="F4" s="46"/>
      <c r="G4" s="47"/>
      <c r="H4" s="44"/>
      <c r="I4" s="44"/>
    </row>
    <row r="5" spans="1:9" ht="14.25">
      <c r="A5" s="186" t="s">
        <v>39</v>
      </c>
      <c r="B5" s="186"/>
      <c r="C5" s="186"/>
      <c r="D5" s="186"/>
      <c r="E5" s="186"/>
      <c r="F5" s="186"/>
      <c r="G5" s="186"/>
      <c r="H5" s="186"/>
      <c r="I5" s="44"/>
    </row>
    <row r="6" spans="1:9" ht="15.75">
      <c r="A6" s="187" t="s">
        <v>34</v>
      </c>
      <c r="B6" s="187"/>
      <c r="C6" s="187"/>
      <c r="D6" s="187"/>
      <c r="E6" s="187"/>
      <c r="F6" s="187"/>
      <c r="G6" s="187"/>
      <c r="H6" s="187"/>
      <c r="I6" s="44"/>
    </row>
    <row r="7" spans="1:9" ht="15.75" thickBot="1">
      <c r="A7" s="48"/>
      <c r="B7" s="49"/>
      <c r="C7" s="49"/>
      <c r="D7" s="45"/>
      <c r="E7" s="49"/>
      <c r="F7" s="50"/>
      <c r="G7" s="46"/>
      <c r="H7" s="46"/>
      <c r="I7" s="44"/>
    </row>
    <row r="8" spans="1:9" ht="43.5" thickBot="1">
      <c r="A8" s="169" t="s">
        <v>16</v>
      </c>
      <c r="B8" s="116" t="s">
        <v>5</v>
      </c>
      <c r="C8" s="115" t="s">
        <v>6</v>
      </c>
      <c r="D8" s="116" t="s">
        <v>0</v>
      </c>
      <c r="E8" s="116" t="s">
        <v>1</v>
      </c>
      <c r="F8" s="116" t="s">
        <v>2</v>
      </c>
      <c r="G8" s="116" t="s">
        <v>3</v>
      </c>
      <c r="H8" s="117" t="s">
        <v>4</v>
      </c>
      <c r="I8" s="44"/>
    </row>
    <row r="9" spans="1:9" ht="15" thickBot="1">
      <c r="A9" s="170">
        <v>1</v>
      </c>
      <c r="B9" s="120">
        <v>2</v>
      </c>
      <c r="C9" s="119">
        <v>3</v>
      </c>
      <c r="D9" s="120">
        <v>4</v>
      </c>
      <c r="E9" s="120">
        <v>5</v>
      </c>
      <c r="F9" s="120">
        <v>6</v>
      </c>
      <c r="G9" s="120">
        <v>7</v>
      </c>
      <c r="H9" s="121">
        <v>8</v>
      </c>
      <c r="I9" s="44"/>
    </row>
    <row r="10" spans="1:11" ht="28.5">
      <c r="A10" s="171">
        <v>1</v>
      </c>
      <c r="B10" s="172" t="s">
        <v>51</v>
      </c>
      <c r="C10" s="122" t="s">
        <v>13</v>
      </c>
      <c r="D10" s="123">
        <v>3003261</v>
      </c>
      <c r="E10" s="123">
        <v>2920230</v>
      </c>
      <c r="F10" s="123">
        <v>83031</v>
      </c>
      <c r="G10" s="123">
        <v>0</v>
      </c>
      <c r="H10" s="124">
        <v>0</v>
      </c>
      <c r="I10" s="44"/>
      <c r="K10" s="85"/>
    </row>
    <row r="11" spans="1:9" ht="44.25" thickBot="1">
      <c r="A11" s="173">
        <v>2</v>
      </c>
      <c r="B11" s="174" t="s">
        <v>49</v>
      </c>
      <c r="C11" s="125" t="s">
        <v>13</v>
      </c>
      <c r="D11" s="126">
        <v>3003261</v>
      </c>
      <c r="E11" s="126">
        <v>1245381</v>
      </c>
      <c r="F11" s="126">
        <v>15850</v>
      </c>
      <c r="G11" s="126">
        <v>1647139</v>
      </c>
      <c r="H11" s="127">
        <v>94891</v>
      </c>
      <c r="I11" s="44"/>
    </row>
    <row r="12" spans="1:13" ht="58.5" thickBot="1">
      <c r="A12" s="173" t="s">
        <v>7</v>
      </c>
      <c r="B12" s="174" t="s">
        <v>50</v>
      </c>
      <c r="C12" s="125" t="s">
        <v>13</v>
      </c>
      <c r="D12" s="126">
        <f>G11+H11</f>
        <v>1742030</v>
      </c>
      <c r="E12" s="126">
        <v>0</v>
      </c>
      <c r="F12" s="126">
        <v>0</v>
      </c>
      <c r="G12" s="126">
        <f>G11</f>
        <v>1647139</v>
      </c>
      <c r="H12" s="175">
        <f>H11</f>
        <v>94891</v>
      </c>
      <c r="I12" s="44"/>
      <c r="J12" s="148"/>
      <c r="K12" s="149"/>
      <c r="L12" s="149"/>
      <c r="M12" s="150"/>
    </row>
    <row r="13" spans="1:13" ht="51" customHeight="1" thickBot="1">
      <c r="A13" s="176" t="s">
        <v>8</v>
      </c>
      <c r="B13" s="177" t="s">
        <v>9</v>
      </c>
      <c r="C13" s="125" t="s">
        <v>13</v>
      </c>
      <c r="D13" s="126">
        <f>G13+H13</f>
        <v>1735660</v>
      </c>
      <c r="E13" s="126">
        <v>0</v>
      </c>
      <c r="F13" s="126">
        <v>0</v>
      </c>
      <c r="G13" s="126">
        <f>G11</f>
        <v>1647139</v>
      </c>
      <c r="H13" s="127">
        <v>88521</v>
      </c>
      <c r="I13" s="44"/>
      <c r="J13" s="148"/>
      <c r="K13" s="149"/>
      <c r="L13" s="149"/>
      <c r="M13" s="150"/>
    </row>
    <row r="14" spans="1:9" ht="72" customHeight="1">
      <c r="A14" s="176" t="s">
        <v>10</v>
      </c>
      <c r="B14" s="178" t="s">
        <v>15</v>
      </c>
      <c r="C14" s="125" t="s">
        <v>13</v>
      </c>
      <c r="D14" s="126">
        <v>6370</v>
      </c>
      <c r="E14" s="128">
        <v>0</v>
      </c>
      <c r="F14" s="128">
        <v>0</v>
      </c>
      <c r="G14" s="128">
        <v>0</v>
      </c>
      <c r="H14" s="129">
        <f>D14</f>
        <v>6370</v>
      </c>
      <c r="I14" s="44"/>
    </row>
    <row r="15" spans="1:11" ht="42.75">
      <c r="A15" s="173" t="s">
        <v>11</v>
      </c>
      <c r="B15" s="174" t="s">
        <v>52</v>
      </c>
      <c r="C15" s="125" t="s">
        <v>13</v>
      </c>
      <c r="D15" s="126">
        <f>E15+F15</f>
        <v>1261231</v>
      </c>
      <c r="E15" s="126">
        <f>E11</f>
        <v>1245381</v>
      </c>
      <c r="F15" s="126">
        <f>F11</f>
        <v>15850</v>
      </c>
      <c r="G15" s="126">
        <v>0</v>
      </c>
      <c r="H15" s="127">
        <v>0</v>
      </c>
      <c r="I15" s="44"/>
      <c r="K15" s="85"/>
    </row>
    <row r="16" spans="1:9" ht="33" customHeight="1">
      <c r="A16" s="173" t="s">
        <v>47</v>
      </c>
      <c r="B16" s="174" t="s">
        <v>48</v>
      </c>
      <c r="C16" s="125" t="s">
        <v>13</v>
      </c>
      <c r="D16" s="126">
        <v>1564</v>
      </c>
      <c r="E16" s="128"/>
      <c r="F16" s="128"/>
      <c r="G16" s="128"/>
      <c r="H16" s="151">
        <f>D16</f>
        <v>1564</v>
      </c>
      <c r="I16" s="44"/>
    </row>
    <row r="17" spans="1:9" ht="36" customHeight="1">
      <c r="A17" s="208" t="s">
        <v>12</v>
      </c>
      <c r="B17" s="206" t="s">
        <v>23</v>
      </c>
      <c r="C17" s="130" t="s">
        <v>13</v>
      </c>
      <c r="D17" s="131"/>
      <c r="E17" s="132"/>
      <c r="F17" s="132"/>
      <c r="G17" s="132"/>
      <c r="H17" s="133"/>
      <c r="I17" s="44"/>
    </row>
    <row r="18" spans="1:9" ht="24" customHeight="1" thickBot="1">
      <c r="A18" s="209"/>
      <c r="B18" s="207"/>
      <c r="C18" s="179" t="s">
        <v>14</v>
      </c>
      <c r="D18" s="180">
        <f>D17/D10*100</f>
        <v>0</v>
      </c>
      <c r="E18" s="181" t="s">
        <v>20</v>
      </c>
      <c r="F18" s="181" t="s">
        <v>20</v>
      </c>
      <c r="G18" s="181" t="s">
        <v>20</v>
      </c>
      <c r="H18" s="182" t="s">
        <v>20</v>
      </c>
      <c r="I18" s="44"/>
    </row>
    <row r="19" spans="1:9" ht="15">
      <c r="A19" s="73"/>
      <c r="B19" s="74"/>
      <c r="C19" s="75"/>
      <c r="D19" s="134"/>
      <c r="E19" s="77"/>
      <c r="F19" s="77"/>
      <c r="G19" s="77"/>
      <c r="H19" s="77"/>
      <c r="I19" s="44"/>
    </row>
    <row r="20" spans="1:9" ht="14.25">
      <c r="A20" s="20"/>
      <c r="B20" s="20"/>
      <c r="C20" s="21"/>
      <c r="D20" s="21"/>
      <c r="E20" s="21"/>
      <c r="F20" s="21"/>
      <c r="G20" s="21"/>
      <c r="H20" s="19"/>
      <c r="I20" s="44"/>
    </row>
    <row r="21" spans="1:9" ht="21.75" customHeight="1">
      <c r="A21" s="65" t="s">
        <v>36</v>
      </c>
      <c r="B21" s="65"/>
      <c r="C21" s="108"/>
      <c r="D21" s="109"/>
      <c r="E21" s="110"/>
      <c r="F21" s="110"/>
      <c r="G21" s="110"/>
      <c r="H21" s="108" t="s">
        <v>60</v>
      </c>
      <c r="I21" s="44"/>
    </row>
    <row r="22" spans="1:9" ht="15">
      <c r="A22" s="65"/>
      <c r="B22" s="65"/>
      <c r="C22" s="108"/>
      <c r="D22" s="110"/>
      <c r="E22" s="110"/>
      <c r="F22" s="110"/>
      <c r="G22" s="110"/>
      <c r="H22" s="110" t="s">
        <v>19</v>
      </c>
      <c r="I22" s="44"/>
    </row>
    <row r="23" spans="1:9" ht="18" customHeight="1">
      <c r="A23" s="65"/>
      <c r="B23" s="65"/>
      <c r="C23" s="108"/>
      <c r="D23" s="110"/>
      <c r="E23" s="110"/>
      <c r="F23" s="110"/>
      <c r="G23" s="110"/>
      <c r="H23" s="110"/>
      <c r="I23" s="44"/>
    </row>
    <row r="24" spans="1:9" ht="15">
      <c r="A24" s="192" t="s">
        <v>35</v>
      </c>
      <c r="B24" s="192"/>
      <c r="C24" s="192"/>
      <c r="D24" s="192"/>
      <c r="E24" s="112"/>
      <c r="F24" s="112"/>
      <c r="G24" s="112"/>
      <c r="H24" s="108" t="s">
        <v>22</v>
      </c>
      <c r="I24" s="44"/>
    </row>
    <row r="25" spans="1:9" ht="14.25" customHeight="1">
      <c r="A25" s="111"/>
      <c r="B25" s="111"/>
      <c r="C25" s="111"/>
      <c r="D25" s="111"/>
      <c r="E25" s="112"/>
      <c r="F25" s="112"/>
      <c r="G25" s="112"/>
      <c r="H25" s="110" t="s">
        <v>19</v>
      </c>
      <c r="I25" s="44"/>
    </row>
    <row r="26" spans="1:9" ht="25.5" customHeight="1">
      <c r="A26" s="111"/>
      <c r="B26" s="111"/>
      <c r="C26" s="112"/>
      <c r="D26" s="112"/>
      <c r="E26" s="112"/>
      <c r="F26" s="112"/>
      <c r="G26" s="112"/>
      <c r="H26" s="110"/>
      <c r="I26" s="44"/>
    </row>
    <row r="27" spans="1:9" ht="14.25" customHeight="1">
      <c r="A27" s="192" t="s">
        <v>54</v>
      </c>
      <c r="B27" s="192"/>
      <c r="C27" s="192"/>
      <c r="D27" s="192"/>
      <c r="E27" s="112"/>
      <c r="F27" s="112"/>
      <c r="G27" s="112"/>
      <c r="H27" s="108" t="s">
        <v>22</v>
      </c>
      <c r="I27" s="44"/>
    </row>
    <row r="28" spans="1:9" ht="15">
      <c r="A28" s="65"/>
      <c r="B28" s="65"/>
      <c r="C28" s="108"/>
      <c r="D28" s="110"/>
      <c r="E28" s="112"/>
      <c r="F28" s="112"/>
      <c r="G28" s="112"/>
      <c r="H28" s="110" t="s">
        <v>19</v>
      </c>
      <c r="I28" s="44"/>
    </row>
    <row r="29" spans="1:9" ht="15.75" customHeight="1">
      <c r="A29" s="66"/>
      <c r="B29" s="65"/>
      <c r="D29" s="69"/>
      <c r="E29" s="69"/>
      <c r="F29" s="69"/>
      <c r="G29" s="69"/>
      <c r="H29" s="69"/>
      <c r="I29" s="44"/>
    </row>
    <row r="30" spans="1:8" ht="12.75" customHeight="1">
      <c r="A30" s="111"/>
      <c r="B30" s="111"/>
      <c r="C30" s="112"/>
      <c r="D30" s="112"/>
      <c r="E30" s="112"/>
      <c r="F30" s="112"/>
      <c r="G30" s="112"/>
      <c r="H30" s="110"/>
    </row>
    <row r="31" spans="1:8" ht="15">
      <c r="A31" s="192" t="s">
        <v>76</v>
      </c>
      <c r="B31" s="205"/>
      <c r="C31" s="205"/>
      <c r="D31" s="205"/>
      <c r="E31" s="67"/>
      <c r="F31" s="68"/>
      <c r="G31" s="65"/>
      <c r="H31" s="65"/>
    </row>
    <row r="33" spans="2:8" ht="12.75">
      <c r="B33" s="140"/>
      <c r="C33" s="140"/>
      <c r="D33" s="140"/>
      <c r="E33" s="140"/>
      <c r="F33" s="140"/>
      <c r="G33" s="140"/>
      <c r="H33" s="140"/>
    </row>
    <row r="34" spans="2:8" ht="12.75">
      <c r="B34" s="140"/>
      <c r="C34" s="140"/>
      <c r="D34" s="140"/>
      <c r="E34" s="140"/>
      <c r="F34" s="140"/>
      <c r="G34" s="140"/>
      <c r="H34" s="140"/>
    </row>
    <row r="35" spans="2:8" ht="12.75">
      <c r="B35" s="140"/>
      <c r="C35" s="140"/>
      <c r="D35" s="140"/>
      <c r="E35" s="140"/>
      <c r="F35" s="140"/>
      <c r="G35" s="140"/>
      <c r="H35" s="140"/>
    </row>
  </sheetData>
  <sheetProtection/>
  <mergeCells count="10">
    <mergeCell ref="A31:D31"/>
    <mergeCell ref="B17:B18"/>
    <mergeCell ref="A24:D24"/>
    <mergeCell ref="A27:D27"/>
    <mergeCell ref="A1:H1"/>
    <mergeCell ref="A2:H2"/>
    <mergeCell ref="A3:H3"/>
    <mergeCell ref="A5:H5"/>
    <mergeCell ref="A6:H6"/>
    <mergeCell ref="A17:A18"/>
  </mergeCells>
  <printOptions horizontalCentered="1"/>
  <pageMargins left="0" right="0" top="0.7874015748031497" bottom="0.5905511811023623" header="0.5118110236220472" footer="0.5118110236220472"/>
  <pageSetup horizontalDpi="600" verticalDpi="6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D17" sqref="D17"/>
    </sheetView>
  </sheetViews>
  <sheetFormatPr defaultColWidth="9.00390625" defaultRowHeight="12.75"/>
  <cols>
    <col min="1" max="1" width="6.875" style="0" customWidth="1"/>
    <col min="2" max="2" width="18.375" style="0" customWidth="1"/>
    <col min="3" max="3" width="6.125" style="0" customWidth="1"/>
    <col min="4" max="4" width="11.00390625" style="0" customWidth="1"/>
    <col min="5" max="5" width="10.125" style="0" bestFit="1" customWidth="1"/>
    <col min="7" max="7" width="10.125" style="0" bestFit="1" customWidth="1"/>
    <col min="8" max="8" width="12.00390625" style="0" customWidth="1"/>
  </cols>
  <sheetData>
    <row r="1" spans="1:9" ht="14.25">
      <c r="A1" s="184" t="s">
        <v>18</v>
      </c>
      <c r="B1" s="184"/>
      <c r="C1" s="184"/>
      <c r="D1" s="184"/>
      <c r="E1" s="184"/>
      <c r="F1" s="184"/>
      <c r="G1" s="184"/>
      <c r="H1" s="184"/>
      <c r="I1" s="44"/>
    </row>
    <row r="2" spans="1:9" ht="14.25">
      <c r="A2" s="184" t="s">
        <v>38</v>
      </c>
      <c r="B2" s="184"/>
      <c r="C2" s="184"/>
      <c r="D2" s="184"/>
      <c r="E2" s="184"/>
      <c r="F2" s="184"/>
      <c r="G2" s="184"/>
      <c r="H2" s="184"/>
      <c r="I2" s="44"/>
    </row>
    <row r="3" spans="1:9" ht="14.25">
      <c r="A3" s="185" t="s">
        <v>61</v>
      </c>
      <c r="B3" s="185"/>
      <c r="C3" s="185"/>
      <c r="D3" s="185"/>
      <c r="E3" s="185"/>
      <c r="F3" s="185"/>
      <c r="G3" s="185"/>
      <c r="H3" s="185"/>
      <c r="I3" s="44"/>
    </row>
    <row r="4" spans="1:9" ht="15">
      <c r="A4" s="45"/>
      <c r="B4" s="45"/>
      <c r="C4" s="45"/>
      <c r="D4" s="46"/>
      <c r="E4" s="46"/>
      <c r="F4" s="46"/>
      <c r="G4" s="47"/>
      <c r="H4" s="44"/>
      <c r="I4" s="44"/>
    </row>
    <row r="5" spans="1:9" ht="14.25">
      <c r="A5" s="186" t="s">
        <v>39</v>
      </c>
      <c r="B5" s="186"/>
      <c r="C5" s="186"/>
      <c r="D5" s="186"/>
      <c r="E5" s="186"/>
      <c r="F5" s="186"/>
      <c r="G5" s="186"/>
      <c r="H5" s="186"/>
      <c r="I5" s="44"/>
    </row>
    <row r="6" spans="1:9" ht="15.75">
      <c r="A6" s="187" t="s">
        <v>34</v>
      </c>
      <c r="B6" s="187"/>
      <c r="C6" s="187"/>
      <c r="D6" s="187"/>
      <c r="E6" s="187"/>
      <c r="F6" s="187"/>
      <c r="G6" s="187"/>
      <c r="H6" s="187"/>
      <c r="I6" s="44"/>
    </row>
    <row r="7" spans="1:9" ht="15.75" thickBot="1">
      <c r="A7" s="48"/>
      <c r="B7" s="49"/>
      <c r="C7" s="49"/>
      <c r="D7" s="45"/>
      <c r="E7" s="49"/>
      <c r="F7" s="50"/>
      <c r="G7" s="46"/>
      <c r="H7" s="46"/>
      <c r="I7" s="44"/>
    </row>
    <row r="8" spans="1:9" ht="43.5" thickBot="1">
      <c r="A8" s="51" t="s">
        <v>16</v>
      </c>
      <c r="B8" s="52" t="s">
        <v>5</v>
      </c>
      <c r="C8" s="115" t="s">
        <v>6</v>
      </c>
      <c r="D8" s="116" t="s">
        <v>0</v>
      </c>
      <c r="E8" s="116" t="s">
        <v>1</v>
      </c>
      <c r="F8" s="116" t="s">
        <v>2</v>
      </c>
      <c r="G8" s="116" t="s">
        <v>3</v>
      </c>
      <c r="H8" s="117" t="s">
        <v>4</v>
      </c>
      <c r="I8" s="44"/>
    </row>
    <row r="9" spans="1:14" ht="15" thickBot="1">
      <c r="A9" s="55">
        <v>1</v>
      </c>
      <c r="B9" s="56">
        <v>2</v>
      </c>
      <c r="C9" s="119">
        <v>3</v>
      </c>
      <c r="D9" s="120">
        <v>4</v>
      </c>
      <c r="E9" s="120">
        <v>5</v>
      </c>
      <c r="F9" s="120">
        <v>6</v>
      </c>
      <c r="G9" s="120">
        <v>7</v>
      </c>
      <c r="H9" s="121">
        <v>8</v>
      </c>
      <c r="I9" s="44"/>
      <c r="N9" s="85">
        <f>D12+D15+D16</f>
        <v>3704072</v>
      </c>
    </row>
    <row r="10" spans="1:9" ht="28.5">
      <c r="A10" s="94">
        <v>1</v>
      </c>
      <c r="B10" s="95" t="s">
        <v>51</v>
      </c>
      <c r="C10" s="122" t="s">
        <v>13</v>
      </c>
      <c r="D10" s="142">
        <f>E10+F10+G10+H10</f>
        <v>3704072</v>
      </c>
      <c r="E10" s="142">
        <f>1944617+1667148</f>
        <v>3611765</v>
      </c>
      <c r="F10" s="123">
        <v>92307</v>
      </c>
      <c r="G10" s="123">
        <v>0</v>
      </c>
      <c r="H10" s="124">
        <v>0</v>
      </c>
      <c r="I10" s="44"/>
    </row>
    <row r="11" spans="1:10" ht="44.25" thickBot="1">
      <c r="A11" s="99">
        <v>2</v>
      </c>
      <c r="B11" s="93" t="s">
        <v>49</v>
      </c>
      <c r="C11" s="125" t="s">
        <v>13</v>
      </c>
      <c r="D11" s="143">
        <f aca="true" t="shared" si="0" ref="D11:D16">SUM(E11:H11)</f>
        <v>3699440</v>
      </c>
      <c r="E11" s="143">
        <f>E12+E15</f>
        <v>1389982</v>
      </c>
      <c r="F11" s="143">
        <f>F12+F15</f>
        <v>27010</v>
      </c>
      <c r="G11" s="143">
        <f>G12+G15</f>
        <v>2158050</v>
      </c>
      <c r="H11" s="145">
        <f>H12+H15</f>
        <v>124398</v>
      </c>
      <c r="I11" s="44"/>
      <c r="J11" t="s">
        <v>59</v>
      </c>
    </row>
    <row r="12" spans="1:16" ht="58.5" thickBot="1">
      <c r="A12" s="99" t="s">
        <v>7</v>
      </c>
      <c r="B12" s="93" t="s">
        <v>50</v>
      </c>
      <c r="C12" s="125" t="s">
        <v>13</v>
      </c>
      <c r="D12" s="143">
        <f t="shared" si="0"/>
        <v>2282448</v>
      </c>
      <c r="E12" s="143">
        <f>E13+E14</f>
        <v>0</v>
      </c>
      <c r="F12" s="143">
        <f>F13+F14</f>
        <v>0</v>
      </c>
      <c r="G12" s="143">
        <f>G13+G14</f>
        <v>2158050</v>
      </c>
      <c r="H12" s="146">
        <f>H13+H14</f>
        <v>124398</v>
      </c>
      <c r="I12" s="44"/>
      <c r="J12" s="148">
        <v>3704072</v>
      </c>
      <c r="K12" s="149" t="s">
        <v>57</v>
      </c>
      <c r="L12" s="149"/>
      <c r="M12" s="150"/>
      <c r="N12" s="85">
        <f>D11+D16</f>
        <v>3704072</v>
      </c>
      <c r="P12" s="85">
        <f>J12-N12</f>
        <v>0</v>
      </c>
    </row>
    <row r="13" spans="1:16" ht="45.75" thickBot="1">
      <c r="A13" s="60" t="s">
        <v>8</v>
      </c>
      <c r="B13" s="61" t="s">
        <v>9</v>
      </c>
      <c r="C13" s="125" t="s">
        <v>13</v>
      </c>
      <c r="D13" s="143">
        <f t="shared" si="0"/>
        <v>2272929</v>
      </c>
      <c r="E13" s="126">
        <v>0</v>
      </c>
      <c r="F13" s="126">
        <v>0</v>
      </c>
      <c r="G13" s="126">
        <v>2158050</v>
      </c>
      <c r="H13" s="127">
        <f>119511-H16</f>
        <v>114879</v>
      </c>
      <c r="I13" s="44"/>
      <c r="J13" s="148">
        <v>2287076</v>
      </c>
      <c r="K13" s="149" t="s">
        <v>58</v>
      </c>
      <c r="L13" s="149"/>
      <c r="M13" s="150"/>
      <c r="N13" s="85">
        <f>D12+D16</f>
        <v>2287080</v>
      </c>
      <c r="P13" s="85">
        <f>J13-N13</f>
        <v>-4</v>
      </c>
    </row>
    <row r="14" spans="1:10" ht="75">
      <c r="A14" s="60" t="s">
        <v>10</v>
      </c>
      <c r="B14" s="101" t="s">
        <v>15</v>
      </c>
      <c r="C14" s="125" t="s">
        <v>13</v>
      </c>
      <c r="D14" s="143">
        <f t="shared" si="0"/>
        <v>9519</v>
      </c>
      <c r="E14" s="128">
        <v>0</v>
      </c>
      <c r="F14" s="128">
        <v>0</v>
      </c>
      <c r="G14" s="128">
        <v>0</v>
      </c>
      <c r="H14" s="129">
        <v>9519</v>
      </c>
      <c r="I14" s="44"/>
      <c r="J14" s="85"/>
    </row>
    <row r="15" spans="1:15" ht="42.75">
      <c r="A15" s="99" t="s">
        <v>11</v>
      </c>
      <c r="B15" s="93" t="s">
        <v>52</v>
      </c>
      <c r="C15" s="125" t="s">
        <v>13</v>
      </c>
      <c r="D15" s="143">
        <f t="shared" si="0"/>
        <v>1416992</v>
      </c>
      <c r="E15" s="126">
        <f>576450+813532</f>
        <v>1389982</v>
      </c>
      <c r="F15" s="126">
        <f>3109+23901</f>
        <v>27010</v>
      </c>
      <c r="G15" s="126">
        <v>0</v>
      </c>
      <c r="H15" s="127">
        <v>0</v>
      </c>
      <c r="I15" s="44"/>
      <c r="K15" s="85">
        <f>E10-E11</f>
        <v>2221783</v>
      </c>
      <c r="L15" s="85">
        <f>F10-F11</f>
        <v>65297</v>
      </c>
      <c r="N15" s="85"/>
      <c r="O15" s="85">
        <f>H13+H14+H16</f>
        <v>129030</v>
      </c>
    </row>
    <row r="16" spans="1:9" ht="28.5">
      <c r="A16" s="99" t="s">
        <v>47</v>
      </c>
      <c r="B16" s="93" t="s">
        <v>48</v>
      </c>
      <c r="C16" s="125" t="s">
        <v>13</v>
      </c>
      <c r="D16" s="143">
        <f t="shared" si="0"/>
        <v>4632</v>
      </c>
      <c r="E16" s="128"/>
      <c r="F16" s="128"/>
      <c r="G16" s="128"/>
      <c r="H16" s="147">
        <v>4632</v>
      </c>
      <c r="I16" s="44"/>
    </row>
    <row r="17" spans="1:14" ht="29.25" customHeight="1">
      <c r="A17" s="197" t="s">
        <v>12</v>
      </c>
      <c r="B17" s="199" t="s">
        <v>23</v>
      </c>
      <c r="C17" s="130" t="s">
        <v>13</v>
      </c>
      <c r="D17" s="131">
        <v>3125</v>
      </c>
      <c r="E17" s="132" t="s">
        <v>20</v>
      </c>
      <c r="F17" s="132" t="s">
        <v>20</v>
      </c>
      <c r="G17" s="132" t="s">
        <v>20</v>
      </c>
      <c r="H17" s="133" t="s">
        <v>20</v>
      </c>
      <c r="I17" s="44"/>
      <c r="K17" s="85"/>
      <c r="L17" s="85"/>
      <c r="N17" s="85">
        <f>K15+L15-G13</f>
        <v>129030</v>
      </c>
    </row>
    <row r="18" spans="1:9" ht="15.75" thickBot="1">
      <c r="A18" s="198"/>
      <c r="B18" s="200"/>
      <c r="C18" s="104" t="s">
        <v>14</v>
      </c>
      <c r="D18" s="144">
        <f>D17/D10*100</f>
        <v>0.08436661058424351</v>
      </c>
      <c r="E18" s="106" t="s">
        <v>20</v>
      </c>
      <c r="F18" s="106" t="s">
        <v>20</v>
      </c>
      <c r="G18" s="106" t="s">
        <v>20</v>
      </c>
      <c r="H18" s="107" t="s">
        <v>20</v>
      </c>
      <c r="I18" s="44"/>
    </row>
    <row r="19" spans="1:9" ht="15">
      <c r="A19" s="73"/>
      <c r="B19" s="74"/>
      <c r="C19" s="75"/>
      <c r="D19" s="134"/>
      <c r="E19" s="77"/>
      <c r="F19" s="77"/>
      <c r="G19" s="77"/>
      <c r="H19" s="77"/>
      <c r="I19" s="44"/>
    </row>
    <row r="20" spans="1:9" ht="14.25">
      <c r="A20" s="20"/>
      <c r="B20" s="20"/>
      <c r="C20" s="21"/>
      <c r="D20" s="21"/>
      <c r="E20" s="21"/>
      <c r="F20" s="21"/>
      <c r="G20" s="21"/>
      <c r="H20" s="19"/>
      <c r="I20" s="44"/>
    </row>
    <row r="21" spans="1:9" ht="15">
      <c r="A21" s="65" t="s">
        <v>36</v>
      </c>
      <c r="B21" s="65"/>
      <c r="C21" s="108"/>
      <c r="D21" s="109"/>
      <c r="E21" s="110"/>
      <c r="F21" s="110"/>
      <c r="G21" s="110"/>
      <c r="H21" s="108" t="s">
        <v>60</v>
      </c>
      <c r="I21" s="44"/>
    </row>
    <row r="22" spans="1:12" ht="15">
      <c r="A22" s="65"/>
      <c r="B22" s="65"/>
      <c r="C22" s="108"/>
      <c r="D22" s="110"/>
      <c r="E22" s="110"/>
      <c r="F22" s="110"/>
      <c r="G22" s="110"/>
      <c r="H22" s="110" t="s">
        <v>19</v>
      </c>
      <c r="I22" s="44"/>
      <c r="L22" s="85">
        <f>D15+Октябрь!D15</f>
        <v>3257299</v>
      </c>
    </row>
    <row r="23" spans="1:9" ht="30.75" customHeight="1">
      <c r="A23" s="65"/>
      <c r="B23" s="65"/>
      <c r="C23" s="108"/>
      <c r="D23" s="110"/>
      <c r="E23" s="110"/>
      <c r="F23" s="110"/>
      <c r="G23" s="110"/>
      <c r="H23" s="110"/>
      <c r="I23" s="44"/>
    </row>
    <row r="24" spans="1:9" ht="15">
      <c r="A24" s="192" t="s">
        <v>35</v>
      </c>
      <c r="B24" s="192"/>
      <c r="C24" s="192"/>
      <c r="D24" s="192"/>
      <c r="E24" s="112"/>
      <c r="F24" s="112"/>
      <c r="G24" s="112"/>
      <c r="H24" s="108" t="s">
        <v>22</v>
      </c>
      <c r="I24" s="44"/>
    </row>
    <row r="25" spans="1:9" ht="14.25" customHeight="1">
      <c r="A25" s="111"/>
      <c r="B25" s="111"/>
      <c r="C25" s="111"/>
      <c r="D25" s="111"/>
      <c r="E25" s="112"/>
      <c r="F25" s="112"/>
      <c r="G25" s="112"/>
      <c r="H25" s="110" t="s">
        <v>19</v>
      </c>
      <c r="I25" s="44"/>
    </row>
    <row r="26" spans="1:9" ht="15">
      <c r="A26" s="111"/>
      <c r="B26" s="111"/>
      <c r="C26" s="112"/>
      <c r="D26" s="112"/>
      <c r="E26" s="112"/>
      <c r="F26" s="112"/>
      <c r="G26" s="112"/>
      <c r="H26" s="110"/>
      <c r="I26" s="44"/>
    </row>
    <row r="27" spans="1:9" ht="14.25" customHeight="1">
      <c r="A27" s="192" t="s">
        <v>54</v>
      </c>
      <c r="B27" s="192"/>
      <c r="C27" s="192"/>
      <c r="D27" s="192"/>
      <c r="E27" s="112"/>
      <c r="F27" s="112"/>
      <c r="G27" s="112"/>
      <c r="H27" s="108" t="s">
        <v>22</v>
      </c>
      <c r="I27" s="44"/>
    </row>
    <row r="28" spans="1:9" ht="14.25" customHeight="1">
      <c r="A28" s="65"/>
      <c r="B28" s="65"/>
      <c r="C28" s="108"/>
      <c r="D28" s="110"/>
      <c r="E28" s="112"/>
      <c r="F28" s="112"/>
      <c r="G28" s="112"/>
      <c r="H28" s="110" t="s">
        <v>19</v>
      </c>
      <c r="I28" s="44"/>
    </row>
    <row r="29" spans="1:9" ht="15">
      <c r="A29" s="65"/>
      <c r="B29" s="65"/>
      <c r="C29" s="108"/>
      <c r="D29" s="110"/>
      <c r="E29" s="112"/>
      <c r="F29" s="112"/>
      <c r="G29" s="112"/>
      <c r="H29" s="110"/>
      <c r="I29" s="44"/>
    </row>
    <row r="30" spans="1:8" ht="15">
      <c r="A30" s="111"/>
      <c r="B30" s="111"/>
      <c r="C30" s="112"/>
      <c r="D30" s="112"/>
      <c r="E30" s="112"/>
      <c r="F30" s="112"/>
      <c r="G30" s="112"/>
      <c r="H30" s="110"/>
    </row>
    <row r="31" spans="1:8" ht="15">
      <c r="A31" s="111"/>
      <c r="B31" s="111"/>
      <c r="D31" s="67"/>
      <c r="E31" s="67"/>
      <c r="F31" s="68"/>
      <c r="G31" s="65"/>
      <c r="H31" s="65"/>
    </row>
    <row r="32" spans="1:8" ht="15">
      <c r="A32" s="66" t="s">
        <v>55</v>
      </c>
      <c r="B32" s="65"/>
      <c r="D32" s="69" t="s">
        <v>56</v>
      </c>
      <c r="E32" s="69"/>
      <c r="F32" s="69"/>
      <c r="G32" s="69"/>
      <c r="H32" s="69"/>
    </row>
    <row r="34" spans="1:8" ht="12.75">
      <c r="A34" s="16"/>
      <c r="B34" s="16"/>
      <c r="C34" s="16"/>
      <c r="D34" s="16"/>
      <c r="E34" s="16"/>
      <c r="F34" s="16"/>
      <c r="G34" s="16"/>
      <c r="H34" s="16"/>
    </row>
  </sheetData>
  <sheetProtection/>
  <mergeCells count="9">
    <mergeCell ref="A27:D27"/>
    <mergeCell ref="A1:H1"/>
    <mergeCell ref="A2:H2"/>
    <mergeCell ref="A3:H3"/>
    <mergeCell ref="A5:H5"/>
    <mergeCell ref="A6:H6"/>
    <mergeCell ref="A17:A18"/>
    <mergeCell ref="B17:B18"/>
    <mergeCell ref="A24:D24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npkondrikov</dc:creator>
  <cp:keywords/>
  <dc:description/>
  <cp:lastModifiedBy>Смышляев Виктор Викторович</cp:lastModifiedBy>
  <cp:lastPrinted>2018-09-07T09:10:24Z</cp:lastPrinted>
  <dcterms:created xsi:type="dcterms:W3CDTF">2007-11-16T08:54:52Z</dcterms:created>
  <dcterms:modified xsi:type="dcterms:W3CDTF">2018-09-11T08:35:25Z</dcterms:modified>
  <cp:category/>
  <cp:version/>
  <cp:contentType/>
  <cp:contentStatus/>
</cp:coreProperties>
</file>