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12"/>
  </bookViews>
  <sheets>
    <sheet name="Справочно" sheetId="1" r:id="rId1"/>
    <sheet name="п.16 на 2017" sheetId="2" r:id="rId2"/>
    <sheet name="п.18" sheetId="3" r:id="rId3"/>
    <sheet name="п.19" sheetId="4" r:id="rId4"/>
    <sheet name="п.20" sheetId="5" r:id="rId5"/>
    <sheet name="п.21" sheetId="6" r:id="rId6"/>
    <sheet name="п.22" sheetId="7" r:id="rId7"/>
    <sheet name="п. 24" sheetId="8" r:id="rId8"/>
    <sheet name="п.25 на 2016" sheetId="9" r:id="rId9"/>
    <sheet name="п. 26" sheetId="10" r:id="rId10"/>
    <sheet name="п.27 пар (2016-2018)" sheetId="11" r:id="rId11"/>
    <sheet name="2017" sheetId="12" r:id="rId12"/>
    <sheet name="предложение на 2018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 localSheetId="0">'[4]TEHSHEET'!$B$19:$B$21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>'[2]TEHSHEET'!$F$3:$F$6</definedName>
    <definedName name="region_name">#REF!</definedName>
    <definedName name="SCOPE_16_PRT" localSheetId="7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7">P1_T2_DiapProt,P2_T2_DiapProt</definedName>
    <definedName name="T2_DiapProt">P1_T2_DiapProt,P2_T2_DiapProt</definedName>
    <definedName name="T6_Protect" localSheetId="7">P1_T6_Protect,P2_T6_Protect</definedName>
    <definedName name="T6_Protect">P1_T6_Protect,P2_T6_Protect</definedName>
    <definedName name="tar_price2">'[1]TEHSHEET'!$B$34:$B$40</definedName>
    <definedName name="topl" localSheetId="0">'[5]tech'!$F$25:$F$51</definedName>
    <definedName name="topl">'[1]tech'!$F$25:$F$51</definedName>
    <definedName name="version">'[1]Инструкция'!$P$2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>P5_SCOPE_PER_PRT,P6_SCOPE_PER_PRT,P7_SCOPE_PER_PRT,P8_SCOPE_PER_PRT</definedName>
    <definedName name="_xlnm.Print_Area" localSheetId="0">'Справочно'!$A$1:$M$7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<sst xmlns="http://schemas.openxmlformats.org/spreadsheetml/2006/main" count="525" uniqueCount="332">
  <si>
    <t>Адрес</t>
  </si>
  <si>
    <t>Телефон</t>
  </si>
  <si>
    <t>E-mail</t>
  </si>
  <si>
    <t>Сайт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</si>
  <si>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</si>
  <si>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</si>
  <si>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</si>
  <si>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</si>
  <si>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</si>
  <si>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Инвестиционная программа</t>
  </si>
  <si>
    <t>не позднее 30 календарных дней со дня принятия решения об установлении тарифа</t>
  </si>
  <si>
    <t>не позднее 30 календарных дней со дня направления годового бухгалтерского баланса в налоговые органы</t>
  </si>
  <si>
    <t>ежеквартально, в течение 30 календарных дней по истечении квартала</t>
  </si>
  <si>
    <t xml:space="preserve"> 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</si>
  <si>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</si>
  <si>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</si>
  <si>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</si>
  <si>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</si>
  <si>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</si>
  <si>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</si>
  <si>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</si>
  <si>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</si>
  <si>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</si>
  <si>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</si>
  <si>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</si>
  <si>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</si>
  <si>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</si>
  <si>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</si>
  <si>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</si>
  <si>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п. 16; 24-25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</si>
  <si>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</si>
  <si>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183001 г. Мурманск, ул. Траловая, д.12</t>
  </si>
  <si>
    <t>* Выделяется в целях реализации пункта 6 статьи 168 Налогового кодекса Российской Федерации (часть вторая)</t>
  </si>
  <si>
    <t>Наименование органа регулирования, принявшего решение об утверждении тарифа на тепловую энергию</t>
  </si>
  <si>
    <t>п. 16. Информация о тарифах на тепловую энергию</t>
  </si>
  <si>
    <t>Реквизиты (дата, номер) решения об утверждении тарифов на тепловую энергию</t>
  </si>
  <si>
    <t>Срок действия установленных тарифов на тепловую энергию</t>
  </si>
  <si>
    <t>Источник официального опубликования решения об установлении тарифов на тепловую энергию</t>
  </si>
  <si>
    <t>Годовой объем полезного отпуска тепловой энергии, Гкал</t>
  </si>
  <si>
    <t>Расчетная величина тарифов, руб./Гкал без НДС по видам теплоносителей:</t>
  </si>
  <si>
    <t xml:space="preserve"> - острый и редуцированный пар</t>
  </si>
  <si>
    <t xml:space="preserve"> - горячая вода для потребителей, приобретающих теплоэнергию через сети ОАО "Мурманский морской рыбный порт"</t>
  </si>
  <si>
    <t xml:space="preserve"> - горячая вода для потребителей, приобретающих теплоэнергию через сети ОАО "Мурманэнергосбыт"</t>
  </si>
  <si>
    <t>метод индексации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</si>
  <si>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 руб.</t>
  </si>
  <si>
    <t>2016 год</t>
  </si>
  <si>
    <t>2017 год</t>
  </si>
  <si>
    <t xml:space="preserve">Примечание: </t>
  </si>
  <si>
    <t xml:space="preserve"> -  вода</t>
  </si>
  <si>
    <t xml:space="preserve"> - вода </t>
  </si>
  <si>
    <t xml:space="preserve"> - вода</t>
  </si>
  <si>
    <r>
      <t xml:space="preserve"> - </t>
    </r>
    <r>
      <rPr>
        <sz val="10"/>
        <color indexed="8"/>
        <rFont val="Times New Roman"/>
        <family val="1"/>
      </rPr>
      <t xml:space="preserve">вода </t>
    </r>
  </si>
  <si>
    <r>
      <t xml:space="preserve"> - </t>
    </r>
    <r>
      <rPr>
        <sz val="10"/>
        <color indexed="8"/>
        <rFont val="Times New Roman"/>
        <family val="1"/>
      </rPr>
      <t xml:space="preserve"> вода </t>
    </r>
  </si>
  <si>
    <r>
      <t xml:space="preserve"> - </t>
    </r>
    <r>
      <rPr>
        <sz val="10"/>
        <color indexed="8"/>
        <rFont val="Times New Roman"/>
        <family val="1"/>
      </rPr>
      <t>вода</t>
    </r>
  </si>
  <si>
    <t xml:space="preserve"> - острый  и редуцированный пар </t>
  </si>
  <si>
    <t xml:space="preserve"> - острый  и редуцированный пар</t>
  </si>
  <si>
    <t xml:space="preserve"> - потребители, оплачивающие производство и передачу тепловой энергии, одноставочный, руб./Гкал без учета НДС</t>
  </si>
  <si>
    <t xml:space="preserve"> - потребители, оплачивающие производство и передачу тепловой энергии, одноставочный,  руб./Гкал без учета НДС </t>
  </si>
  <si>
    <t xml:space="preserve"> - потребители, оплачивающие производство и передачу тепловой энергии, одноставочный, руб./Гкал без  учета НДС</t>
  </si>
  <si>
    <t xml:space="preserve"> - потребители, оплачивающие производство и передачу тепловой энергии, одноставочный, руб./Гкал  с учетом НДС *</t>
  </si>
  <si>
    <t>mail@mmrp.ru</t>
  </si>
  <si>
    <t xml:space="preserve">1. Федеральный закон от 18.07.2011 г. № 223-ФЗ "О закупках товаров, работ, услуг отдельными видами юридических лиц.                                                                        2. Положение о закупочной деятельности ОАО "Мурманский морской рыбный порт", Утверждено протоколом заседания совета директоров ОАО "ММРП" от 20.05.2011 №33.                                                                                                            3. Порядок осуществления закупок товаров, работ и услуг, Утверждено генеральным директором ОАО "ММРП" от 02.03.2012 г.                                </t>
  </si>
  <si>
    <t>№ п/п</t>
  </si>
  <si>
    <t>Наименование показателя</t>
  </si>
  <si>
    <t>Значение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</si>
  <si>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</si>
  <si>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 xml:space="preserve">Государственный регистрационный номер1065190013107, дата 14.02.2006 г., 
Инспекция ФНС России по г. Мурманску
</t>
  </si>
  <si>
    <t>Режим работы регулируемой организации, в том числе абонентских отделов, сбытовых подразделений и диспетчерских служб</t>
  </si>
  <si>
    <t xml:space="preserve">Котельная – круглосуточный; Абонентские и сбытовые отделы – односменный: пн.-пт. с 8.00-16.00, суб., вск.-выходной;
Диспетчерская служба – круглосуточный.
</t>
  </si>
  <si>
    <t>Теплоснабжение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</si>
  <si>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</si>
  <si>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</si>
  <si>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</si>
  <si>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___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</si>
  <si>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</si>
  <si>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</si>
  <si>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Одна, выработка: 200 тн/час или 140 Гкал/час</t>
  </si>
  <si>
    <t>Количество центральных тепловых пунктов (штук).</t>
  </si>
  <si>
    <t>тыс. руб.</t>
  </si>
  <si>
    <t>-</t>
  </si>
  <si>
    <t xml:space="preserve"> - </t>
  </si>
  <si>
    <t>п. 21 Информация об инвестиционных программах регулируемой организации</t>
  </si>
  <si>
    <t>ОАО "Мурманский морской рыбный порт"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</si>
  <si>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</si>
  <si>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</si>
  <si>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</si>
  <si>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</si>
  <si>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</si>
  <si>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</si>
  <si>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</si>
  <si>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</si>
  <si>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</si>
  <si>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</si>
  <si>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</si>
  <si>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</si>
  <si>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</si>
  <si>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нет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</si>
  <si>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</si>
  <si>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</si>
  <si>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</si>
  <si>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</si>
  <si>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</si>
  <si>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</si>
  <si>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</si>
  <si>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</si>
  <si>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</si>
  <si>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</si>
  <si>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</si>
  <si>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</si>
  <si>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</si>
  <si>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</si>
  <si>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</si>
  <si>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</si>
  <si>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</si>
  <si>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</si>
  <si>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2018 год</t>
  </si>
  <si>
    <t>2016 - 2018 г.г.</t>
  </si>
  <si>
    <t>п. 27 Информация о предложении регулируемой организации об установлении тарифов в сфере теплоснабжения на 2016 - 2018 г.г.</t>
  </si>
  <si>
    <t>Сведения о необходимой валовой выручке,  тыс. руб.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</si>
  <si>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</si>
  <si>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</si>
  <si>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</si>
  <si>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</si>
  <si>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</si>
  <si>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</si>
  <si>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</si>
  <si>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</si>
  <si>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</si>
  <si>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4.1.</t>
  </si>
  <si>
    <t>Комитет по тарифному регулированию Мурманской области</t>
  </si>
  <si>
    <t xml:space="preserve">с 1 января по 30 июня 2016 г. </t>
  </si>
  <si>
    <t>с 1 июля по 31 декабря 2016 г.</t>
  </si>
  <si>
    <t xml:space="preserve">с 1 января по 30 июня 2017 г. </t>
  </si>
  <si>
    <t>с 1 июля по 31 декабря 2017 г.</t>
  </si>
  <si>
    <t xml:space="preserve">с 1 января по 30 июня 2018 г. </t>
  </si>
  <si>
    <t>с 1 июля по 31 декабря 2018 г.</t>
  </si>
  <si>
    <t>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РФ №570 от 05.07.2013 г., информация размещена  на официальном сайте ОАО "Мурманский морской рыбный порт"  www.mmrp.ru  в разделе   "Официальная информация"/"Раскрытие информации/ В сфере теплоснабжения"</t>
  </si>
  <si>
    <t>Информация размещена на официальном сайте www.mmrp.ru в разделе "Услуги и тарифы"/"Типовые формы договоров"</t>
  </si>
  <si>
    <t>www.mmrp.ru</t>
  </si>
  <si>
    <t>Информация размещена на официальном сайте www.mmrp.ru в разделе "Услуги и тарифы"</t>
  </si>
  <si>
    <t xml:space="preserve">Условия, на которых осуществляется поставка тепловой энергии потребителям, соответствуют Федеральному закону от 27.07.2010 № 190-ФЗ «О теплоснабжении» и «Методическим рекомендациям по регулированию отношений между энергоснабжающей организацией и потребителями», утвержденными Первым заместителем Министра энергетики РФ И.А. Матлашовым 19.01.2001 и согласованными Председателем Федеральной энергетической комиссии РФ  Г.П. Крутовым 15.01.2002, ПП РФ от 16.04.2012 г. №307 "О порядке подключения к системам теплоснабжения и о внесении изменений в некоторые акты Правительства РФ". </t>
  </si>
  <si>
    <t>корректировка</t>
  </si>
  <si>
    <t xml:space="preserve"> - вода для потребителей, приобретающих теплоэнергию через сети АО "ММРП"</t>
  </si>
  <si>
    <t xml:space="preserve"> - вода для потребителей, приобретающих теплоэнергию через сети АО "МЭС"</t>
  </si>
  <si>
    <t>п. 27 Информация о предложении регулируемой организации об установлении тарифов в сфере теплоснабжения на 2017 г.</t>
  </si>
  <si>
    <t>Информация размещена на:                    1. Официальном сайте www.mmrp.ru в разделе  "ЗАКУПКИ"                                                            2. На сайте www.zakupki.gov.ru</t>
  </si>
  <si>
    <t>*Тариф указывается в соответствии с Приложением №3 к постановлению Комитета по тарифному регулированию Мурманской области от 16.12.2015 №52/1,с учетом НДС в целях реализации пункта 6 статьи 168 Налогового кодекса РФ (часть вторая).</t>
  </si>
  <si>
    <t xml:space="preserve">  Тарифы на тепловую энергию, поставляемую потребителям АО «Мурманский морской рыбный порт», приобретающим тепловую энергию через сети АО «Мурманэнергосбыт» (кроме населения)</t>
  </si>
  <si>
    <t xml:space="preserve">      Тарифы на тепловую энергию, поставляемую потребителям АО «Мурманский морской рыбный порт» (приобретающим тепловую энергию через сети АО «ММРП»)</t>
  </si>
  <si>
    <t xml:space="preserve">  Льготные тарифы на тепловую энергию, поставляемую населению через сети АО «Мурманэнергосбыт"</t>
  </si>
  <si>
    <t>Официальное электронное издание Правительства Мурманской области (http://npa.gov-murman.ru). Дата публикации 15.12.2016 г.</t>
  </si>
  <si>
    <t>сев. Район</t>
  </si>
  <si>
    <t>паропровод+сети паропровод к ПМТ</t>
  </si>
  <si>
    <t>Тарифы действуют с 01.01.2016 года по 31.12.2018 года с календарной разбивкой</t>
  </si>
  <si>
    <r>
      <t xml:space="preserve">В соответствии с постановлением Правительства Российской Федерации № 570 от 05.07.2013 года "О стандартах раскрытия информации теплоснабжающими организациями, теплосетевыми организациями и органами регулирования» ОАО «Мурманский морской рыбный порт" публикует на </t>
    </r>
    <r>
      <rPr>
        <b/>
        <u val="single"/>
        <sz val="12"/>
        <color indexed="8"/>
        <rFont val="Times New Roman"/>
        <family val="1"/>
      </rPr>
      <t xml:space="preserve">2016 - 2018 г. г. </t>
    </r>
    <r>
      <rPr>
        <b/>
        <sz val="12"/>
        <color indexed="8"/>
        <rFont val="Times New Roman"/>
        <family val="1"/>
      </rPr>
      <t>следующую информацию:</t>
    </r>
  </si>
  <si>
    <t>постановление Комитета по тарифному регулированию (КТР МО) от 09.12.2016 № 52/1 (внесение изменений в постановление КТР МО от 16.12.2015 №57/13)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</si>
  <si>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</si>
  <si>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</si>
  <si>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</si>
  <si>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</si>
  <si>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электроснабжения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Э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</si>
  <si>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водоснабжения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В</t>
    </r>
    <r>
      <rPr>
        <b/>
        <sz val="11"/>
        <rFont val="Times New Roman"/>
        <family val="1"/>
      </rPr>
      <t xml:space="preserve"> = 0,6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</si>
  <si>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топливоснабжения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Т</t>
    </r>
    <r>
      <rPr>
        <b/>
        <sz val="11"/>
        <rFont val="Times New Roman"/>
        <family val="1"/>
      </rPr>
      <t xml:space="preserve"> = 0,5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</si>
  <si>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соответствия тепловой мощности источников тепловой энергии и пропускной способности тепловых сетей расчётным тепловым нагрузкам потребителей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Б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</si>
  <si>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интенсивности отказов систем теплоснабжения тепловых сетей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ОТК</t>
    </r>
    <r>
      <rPr>
        <b/>
        <sz val="11"/>
        <rFont val="Times New Roman"/>
        <family val="1"/>
      </rPr>
      <t xml:space="preserve"> = 1,0;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</si>
  <si>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относительного недоотпуска тепла </t>
    </r>
    <r>
      <rPr>
        <b/>
        <sz val="11"/>
        <rFont val="Times New Roman"/>
        <family val="1"/>
      </rPr>
      <t>К</t>
    </r>
    <r>
      <rPr>
        <vertAlign val="subscript"/>
        <sz val="11"/>
        <rFont val="Times New Roman"/>
        <family val="1"/>
      </rPr>
      <t>нед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</si>
  <si>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качества теплоснабжения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ж</t>
    </r>
    <r>
      <rPr>
        <b/>
        <sz val="11"/>
        <rFont val="Times New Roman"/>
        <family val="1"/>
      </rPr>
      <t xml:space="preserve"> = 1,0;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</si>
  <si>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укомплектованности ремонтным и оперативно-ремонтным персоналом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</si>
  <si>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оснащённости машинами, специальными механизмами и оборудованием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М</t>
    </r>
    <r>
      <rPr>
        <b/>
        <sz val="11"/>
        <rFont val="Times New Roman"/>
        <family val="1"/>
      </rPr>
      <t xml:space="preserve"> = 0,9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</si>
  <si>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наличия основных материально-технических ресурсов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ТР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1,0;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</si>
  <si>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показатель готовности теплоснабжающих организаций к проведению аварийно-восстановительных работ в системах теплоснабжения (итоговый показатель)</t>
    </r>
  </si>
  <si>
    <t xml:space="preserve">N п/п </t>
  </si>
  <si>
    <t xml:space="preserve">Наименование показателя           </t>
  </si>
  <si>
    <t>Единица  измерения</t>
  </si>
  <si>
    <t>Вид регулируемой деятельности</t>
  </si>
  <si>
    <t>x</t>
  </si>
  <si>
    <t>производство, передача и сбыт тепловой энергии</t>
  </si>
  <si>
    <t>а</t>
  </si>
  <si>
    <t>Выручка от регулируемой деятельности</t>
  </si>
  <si>
    <t>б</t>
  </si>
  <si>
    <t>Себестоимость производимых товаров (оказываемых услуг) по регулируемому виду деятельности, в тои числе:</t>
  </si>
  <si>
    <t>б.1</t>
  </si>
  <si>
    <t>Расходы на покупаемую тепловую энергию (мощность), теплоноситель</t>
  </si>
  <si>
    <t>б.2.</t>
  </si>
  <si>
    <t>Расходы на топливо, всего</t>
  </si>
  <si>
    <t>б.2.1.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</si>
  <si>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</si>
  <si>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</si>
  <si>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</si>
  <si>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</si>
  <si>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</si>
  <si>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</si>
  <si>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Х</t>
  </si>
  <si>
    <t>покупка на основании проведенных открытых конкурсов</t>
  </si>
  <si>
    <t>б.2.2.</t>
  </si>
  <si>
    <t>Уголь каменный</t>
  </si>
  <si>
    <t>тн</t>
  </si>
  <si>
    <t>б.2.3.</t>
  </si>
  <si>
    <t>электроэнергия</t>
  </si>
  <si>
    <t>едн. изм.</t>
  </si>
  <si>
    <t>б.3.</t>
  </si>
  <si>
    <t xml:space="preserve">Расход на покупаемую электрическую энергию (мощность), используемым в технологическом процессе </t>
  </si>
  <si>
    <t>б.3.1.</t>
  </si>
  <si>
    <t>Средневзвешенная стоимость 1 кВт/ч</t>
  </si>
  <si>
    <t xml:space="preserve"> руб.</t>
  </si>
  <si>
    <t>б.3.2.</t>
  </si>
  <si>
    <t>Объем приобретенной электрической энергии</t>
  </si>
  <si>
    <t>тыс. кВт/ч</t>
  </si>
  <si>
    <t>б.4.</t>
  </si>
  <si>
    <t>Расходы на приобретение холодной воды, используемой в  технологическом процессе</t>
  </si>
  <si>
    <t>б.5.</t>
  </si>
  <si>
    <t>Расходы на химреагенты, используемые в технологическом процессе</t>
  </si>
  <si>
    <t>б.6.1.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</si>
  <si>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</si>
  <si>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t>б.6.2.</t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</si>
  <si>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</si>
  <si>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t>б.7.1.</t>
  </si>
  <si>
    <t>б.7.2.</t>
  </si>
  <si>
    <t>б.8.</t>
  </si>
  <si>
    <t>Расходы на амортизацию основных производственных средств</t>
  </si>
  <si>
    <t>б.9.</t>
  </si>
  <si>
    <t>Расходы на аренду имущества, используемого для осуществлнения регулируемого вида деятельности</t>
  </si>
  <si>
    <t>б.10.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</si>
  <si>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</si>
  <si>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t>б.10.1</t>
  </si>
  <si>
    <t>Расходы на ремонт (капитальный и текущий)</t>
  </si>
  <si>
    <t>б.11</t>
  </si>
  <si>
    <t>Общехозяйственные расходы, в том числе:</t>
  </si>
  <si>
    <t>б.11.1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</si>
  <si>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</si>
  <si>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</si>
  <si>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</si>
  <si>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</si>
  <si>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</si>
  <si>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Чистая прибыль от регулируемого вида деятельности</t>
  </si>
  <si>
    <t>в.1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</si>
  <si>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</si>
  <si>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г</t>
  </si>
  <si>
    <t>Изменение стоимости основных фондов</t>
  </si>
  <si>
    <t>г.1</t>
  </si>
  <si>
    <t xml:space="preserve">В том числе за счет ввода (вывода) их из эксплуатации </t>
  </si>
  <si>
    <t>г.2</t>
  </si>
  <si>
    <t>В том числе за счет переоценки стоимости основных фондов (только положительная или отрицательная разница)</t>
  </si>
  <si>
    <t>д</t>
  </si>
  <si>
    <t>Валовая прибыль от продажи товаров и услуг по регулируемому виду деятельности (убыток)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</si>
  <si>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</si>
  <si>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</si>
  <si>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</si>
  <si>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Установленная тепловая мощность</t>
  </si>
  <si>
    <t>Гкал/ч</t>
  </si>
  <si>
    <t>з</t>
  </si>
  <si>
    <t>Присоединенная нагрузка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</si>
  <si>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</si>
  <si>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</si>
  <si>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 Гкал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</si>
  <si>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</si>
  <si>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</si>
  <si>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</si>
  <si>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л.1</t>
  </si>
  <si>
    <t>По приборам учета</t>
  </si>
  <si>
    <t>л.2</t>
  </si>
  <si>
    <t>По нормативам потребления</t>
  </si>
  <si>
    <t>м</t>
  </si>
  <si>
    <t>Утвержденный норматив технологических потерь при передаче тепловой энергии по тепловым сетям</t>
  </si>
  <si>
    <t>н</t>
  </si>
  <si>
    <t>Фактический объем потерь при передаче тепловой энергии</t>
  </si>
  <si>
    <t>о</t>
  </si>
  <si>
    <t>Среднесписочная численность основного производственного персонала</t>
  </si>
  <si>
    <t>чел.</t>
  </si>
  <si>
    <t>п</t>
  </si>
  <si>
    <t>Среднесписочная численность административно-управленченского персонала</t>
  </si>
  <si>
    <t>р</t>
  </si>
  <si>
    <t>Удельный расход условного топлива на единицу тепловой энергии, отпускаемой в тепловую сеть</t>
  </si>
  <si>
    <t>кг у.т./Гкал</t>
  </si>
  <si>
    <t>с</t>
  </si>
  <si>
    <t>Удельный расход электрической энергии на единицу тепловой энергии, отпускаемой в тепловую сеть</t>
  </si>
  <si>
    <t>тыс.кВт*ч/Гкал</t>
  </si>
  <si>
    <t>т</t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</si>
  <si>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</si>
  <si>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куб. м/Гкал</t>
  </si>
  <si>
    <t xml:space="preserve"> - отчет 1 квартал 2017 г.</t>
  </si>
  <si>
    <t xml:space="preserve"> - отчет 2 квартал 2017 г.</t>
  </si>
  <si>
    <t xml:space="preserve"> - отчет 3 квартал 2017 г.</t>
  </si>
  <si>
    <t xml:space="preserve"> - отчет 4 квартал 2017 г.</t>
  </si>
  <si>
    <t>14,5 Гкал/час</t>
  </si>
  <si>
    <t>2*</t>
  </si>
  <si>
    <t xml:space="preserve">* Подано 2 заявки  на подключение (технологическое присоединение) к системе теплоснабжения, по которым принято решение об отказе в подключении. Так как заявитель не входит в зону Единой теплоснабжающей организации.
</t>
  </si>
  <si>
    <t>п. 27 Информация о предложении регулируемой организации об установлении тарифов в сфере теплоснабжения на 2018 г.</t>
  </si>
  <si>
    <t>14,4 Гкал/час</t>
  </si>
  <si>
    <t>Форма 11.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</si>
  <si>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 xml:space="preserve">Форма 1. Общая информация о регулируемой организации в сфере теплоснабжения </t>
  </si>
  <si>
    <t>Фирменное наименование юридического лица (согласно уставу регулируемой организации)</t>
  </si>
  <si>
    <t xml:space="preserve">Акционерное общество «Мурманский морской рыбный порт»
</t>
  </si>
  <si>
    <t>Управляющий – Креславский Олег Игоревич</t>
  </si>
  <si>
    <t>Фамилия, имя и отчество (при наличии) руководителя регулируемой организации</t>
  </si>
  <si>
    <t>Почтовый адрес регулируемой организации</t>
  </si>
  <si>
    <t xml:space="preserve">Адрес: ул. Траловая, д.12,                                г. Мурманск, 183001 Россия
</t>
  </si>
  <si>
    <t>Адрес фактического местонахождения органов управления регулируемой организации</t>
  </si>
  <si>
    <t>Контактные телефоны</t>
  </si>
  <si>
    <t xml:space="preserve">
Тел: (815-2)287222, 286318. Факс: 8(815-2)286500
</t>
  </si>
  <si>
    <t>Официальный сайт регулируемой организации в информационно-телекоммуникационной сети "Интернет"</t>
  </si>
  <si>
    <t>Главный энергетик- начальник энергохозяйства Шаповалов Сергей Александрович т. 28-61-25
Ведущий инженер-энергетик Скорынина Дарья Андреевна: т. 28-61-25 Юрисконсульт Исакова Елена Борисовна т. 28-78-78</t>
  </si>
  <si>
    <t xml:space="preserve">www.mmrp.ru
</t>
  </si>
  <si>
    <t xml:space="preserve">
E-mail: mail@mmrp.ru 
</t>
  </si>
  <si>
    <t>Адрес электронной почты регулируемой организации</t>
  </si>
  <si>
    <t>Регулируемый вид деятельности</t>
  </si>
  <si>
    <t>В соответствии с приказом Федеральной антимонопольной службы от 14.07.2017 № 930/17 "Об утверждении единых форм раскрытия информации теплоснабжающими и теплосетевыми организациями" АО «Мурманский морской рыбный порт" публикует следующую информацию: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</si>
  <si>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</si>
  <si>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</si>
  <si>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</si>
  <si>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</si>
  <si>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</si>
  <si>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</si>
  <si>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</si>
  <si>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</si>
  <si>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</si>
  <si>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</si>
  <si>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Форма 8. Информация об основных показателях финансово-хозяйственной деятельности </t>
  </si>
  <si>
    <t>Факт 2017</t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</si>
  <si>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административно-управленческого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</si>
  <si>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административно-управленческого персонала</t>
    </r>
  </si>
  <si>
    <t>на 01.01.2017 г.- 114 912,4 на 31.12.2017 г. -    82 972,4</t>
  </si>
  <si>
    <t>Объем тепловой энергии, отпускаемой (реализованной) потребителям, в том числе:</t>
  </si>
  <si>
    <t>Гкал/год</t>
  </si>
  <si>
    <t xml:space="preserve">Форма 9. 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</si>
  <si>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пар-0,554</t>
  </si>
  <si>
    <t>сетевая вода(отопление)-0,4305</t>
  </si>
  <si>
    <t>Показатели надёжности и качества, установленные в соответствии с законодательством Российской Федерации</t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</si>
  <si>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уровня резервирования источников тепловой энергии и элементов тепловой сети путём их кольцевания и устройств перемычек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Р</t>
    </r>
    <r>
      <rPr>
        <b/>
        <sz val="11"/>
        <rFont val="Times New Roman"/>
        <family val="1"/>
      </rPr>
      <t>= 0,2;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</si>
  <si>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технического состояния тепловых сетей, характеризуемый наличием ветхих, подлежащих замене трубопроводов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0,9</t>
    </r>
    <r>
      <rPr>
        <sz val="11"/>
        <rFont val="Times New Roman"/>
        <family val="1"/>
      </rPr>
      <t>;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</si>
  <si>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надёжности системы теплоснабжения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над</t>
    </r>
    <r>
      <rPr>
        <b/>
        <sz val="11"/>
        <rFont val="Times New Roman"/>
        <family val="1"/>
      </rPr>
      <t xml:space="preserve"> = 0,7 </t>
    </r>
    <r>
      <rPr>
        <sz val="11"/>
        <rFont val="Times New Roman"/>
        <family val="1"/>
      </rPr>
      <t>(оценка надёжности системы - надёжная).</t>
    </r>
  </si>
  <si>
    <r>
      <t>К</t>
    </r>
    <r>
      <rPr>
        <b/>
        <vertAlign val="subscript"/>
        <sz val="11"/>
        <rFont val="Times New Roman"/>
        <family val="1"/>
      </rPr>
      <t>ГОТ</t>
    </r>
    <r>
      <rPr>
        <b/>
        <sz val="11"/>
        <rFont val="Times New Roman"/>
        <family val="1"/>
      </rPr>
      <t xml:space="preserve"> = 0,87 </t>
    </r>
    <r>
      <rPr>
        <sz val="11"/>
        <rFont val="Times New Roman"/>
        <family val="1"/>
      </rPr>
      <t>(категория готовности – удовлетворительная).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</si>
</sst>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#,##0.000_р_."/>
    <numFmt numFmtId="210" formatCode="#,##0.00_р_."/>
    <numFmt numFmtId="211" formatCode="000000"/>
    <numFmt numFmtId="212" formatCode="#,##0.000000_р_."/>
    <numFmt numFmtId="213" formatCode="#,##0.0_р_."/>
    <numFmt numFmtId="214" formatCode="#,##0.00\ _₽"/>
    <numFmt numFmtId="215" formatCode="#,##0\ _₽"/>
  </numFmts>
  <fonts count="8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10"/>
      <name val="Times New Roman"/>
      <family val="1"/>
    </font>
    <font>
      <sz val="10"/>
      <color theme="1" tint="0.04998999834060669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2" fillId="0" borderId="0" xfId="153" applyFont="1">
      <alignment/>
      <protection/>
    </xf>
    <xf numFmtId="0" fontId="52" fillId="0" borderId="0" xfId="153" applyFont="1" applyFill="1">
      <alignment/>
      <protection/>
    </xf>
    <xf numFmtId="0" fontId="49" fillId="0" borderId="0" xfId="0" applyFont="1" applyAlignment="1">
      <alignment/>
    </xf>
    <xf numFmtId="0" fontId="52" fillId="0" borderId="13" xfId="153" applyFont="1" applyFill="1" applyBorder="1" applyAlignment="1">
      <alignment vertical="center"/>
      <protection/>
    </xf>
    <xf numFmtId="0" fontId="52" fillId="0" borderId="0" xfId="153" applyFont="1" applyAlignment="1">
      <alignment vertical="center"/>
      <protection/>
    </xf>
    <xf numFmtId="0" fontId="52" fillId="24" borderId="13" xfId="153" applyFont="1" applyFill="1" applyBorder="1" applyAlignment="1">
      <alignment vertical="center"/>
      <protection/>
    </xf>
    <xf numFmtId="0" fontId="52" fillId="25" borderId="13" xfId="153" applyFont="1" applyFill="1" applyBorder="1" applyAlignment="1">
      <alignment vertical="center"/>
      <protection/>
    </xf>
    <xf numFmtId="0" fontId="52" fillId="26" borderId="13" xfId="153" applyFont="1" applyFill="1" applyBorder="1" applyAlignment="1">
      <alignment vertical="center"/>
      <protection/>
    </xf>
    <xf numFmtId="0" fontId="52" fillId="27" borderId="13" xfId="153" applyFont="1" applyFill="1" applyBorder="1" applyAlignment="1">
      <alignment vertical="center"/>
      <protection/>
    </xf>
    <xf numFmtId="0" fontId="52" fillId="0" borderId="13" xfId="153" applyFont="1" applyBorder="1" applyAlignment="1">
      <alignment horizontal="center" vertical="center" wrapText="1"/>
      <protection/>
    </xf>
    <xf numFmtId="0" fontId="52" fillId="0" borderId="0" xfId="153" applyFont="1" applyBorder="1">
      <alignment/>
      <protection/>
    </xf>
    <xf numFmtId="0" fontId="52" fillId="0" borderId="0" xfId="153" applyFont="1" applyBorder="1" applyAlignment="1">
      <alignment vertical="center"/>
      <protection/>
    </xf>
    <xf numFmtId="0" fontId="52" fillId="0" borderId="0" xfId="153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justify"/>
    </xf>
    <xf numFmtId="0" fontId="49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6" fillId="0" borderId="18" xfId="0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 wrapText="1"/>
    </xf>
    <xf numFmtId="210" fontId="1" fillId="0" borderId="20" xfId="0" applyNumberFormat="1" applyFont="1" applyFill="1" applyBorder="1" applyAlignment="1">
      <alignment horizontal="center" vertical="center" wrapText="1"/>
    </xf>
    <xf numFmtId="21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54" fillId="0" borderId="0" xfId="0" applyFont="1" applyAlignment="1">
      <alignment wrapText="1"/>
    </xf>
    <xf numFmtId="0" fontId="49" fillId="0" borderId="13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center" vertical="top" wrapText="1"/>
    </xf>
    <xf numFmtId="0" fontId="59" fillId="0" borderId="24" xfId="0" applyFont="1" applyBorder="1" applyAlignment="1">
      <alignment horizontal="justify"/>
    </xf>
    <xf numFmtId="0" fontId="49" fillId="0" borderId="14" xfId="0" applyFont="1" applyBorder="1" applyAlignment="1">
      <alignment horizontal="center" vertical="top" wrapText="1"/>
    </xf>
    <xf numFmtId="0" fontId="59" fillId="0" borderId="24" xfId="0" applyFont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53" fillId="0" borderId="24" xfId="0" applyFont="1" applyBorder="1" applyAlignment="1">
      <alignment wrapText="1"/>
    </xf>
    <xf numFmtId="0" fontId="53" fillId="0" borderId="24" xfId="0" applyFont="1" applyBorder="1" applyAlignment="1">
      <alignment/>
    </xf>
    <xf numFmtId="210" fontId="49" fillId="0" borderId="14" xfId="0" applyNumberFormat="1" applyFont="1" applyBorder="1" applyAlignment="1">
      <alignment horizontal="center"/>
    </xf>
    <xf numFmtId="0" fontId="49" fillId="0" borderId="13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4" fontId="49" fillId="0" borderId="14" xfId="0" applyNumberFormat="1" applyFont="1" applyBorder="1" applyAlignment="1">
      <alignment horizontal="center"/>
    </xf>
    <xf numFmtId="0" fontId="8" fillId="0" borderId="17" xfId="12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right"/>
    </xf>
    <xf numFmtId="0" fontId="1" fillId="0" borderId="25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49" fontId="5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1" fillId="0" borderId="18" xfId="150" applyFont="1" applyBorder="1" applyAlignment="1">
      <alignment horizontal="justify" vertical="top" wrapText="1"/>
      <protection/>
    </xf>
    <xf numFmtId="0" fontId="1" fillId="0" borderId="27" xfId="0" applyFont="1" applyBorder="1" applyAlignment="1">
      <alignment horizontal="center" vertical="top"/>
    </xf>
    <xf numFmtId="0" fontId="1" fillId="0" borderId="28" xfId="150" applyFont="1" applyBorder="1" applyAlignment="1">
      <alignment horizontal="justify" vertical="top" wrapText="1"/>
      <protection/>
    </xf>
    <xf numFmtId="0" fontId="1" fillId="0" borderId="29" xfId="0" applyFont="1" applyBorder="1" applyAlignment="1">
      <alignment horizontal="center" vertical="top"/>
    </xf>
    <xf numFmtId="0" fontId="1" fillId="0" borderId="30" xfId="150" applyFont="1" applyBorder="1" applyAlignment="1">
      <alignment horizontal="justify" vertical="top" wrapText="1"/>
      <protection/>
    </xf>
    <xf numFmtId="0" fontId="1" fillId="0" borderId="31" xfId="0" applyFont="1" applyBorder="1" applyAlignment="1">
      <alignment horizontal="center" vertical="top"/>
    </xf>
    <xf numFmtId="0" fontId="1" fillId="0" borderId="23" xfId="150" applyFont="1" applyBorder="1" applyAlignment="1">
      <alignment horizontal="justify" vertical="top" wrapText="1"/>
      <protection/>
    </xf>
    <xf numFmtId="0" fontId="1" fillId="0" borderId="32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56" fillId="0" borderId="18" xfId="0" applyNumberFormat="1" applyFont="1" applyFill="1" applyBorder="1" applyAlignment="1">
      <alignment horizontal="center" vertical="center" wrapText="1"/>
    </xf>
    <xf numFmtId="210" fontId="1" fillId="0" borderId="22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210" fontId="1" fillId="0" borderId="18" xfId="0" applyNumberFormat="1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/>
    </xf>
    <xf numFmtId="0" fontId="58" fillId="0" borderId="19" xfId="122" applyNumberFormat="1" applyFont="1" applyFill="1" applyBorder="1" applyAlignment="1" applyProtection="1">
      <alignment horizontal="center" vertical="center"/>
      <protection hidden="1"/>
    </xf>
    <xf numFmtId="210" fontId="1" fillId="0" borderId="22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8" xfId="0" applyFont="1" applyFill="1" applyBorder="1" applyAlignment="1">
      <alignment horizontal="justify" vertical="center" wrapText="1"/>
    </xf>
    <xf numFmtId="0" fontId="56" fillId="0" borderId="22" xfId="0" applyFont="1" applyFill="1" applyBorder="1" applyAlignment="1">
      <alignment horizontal="justify" vertical="center" wrapText="1"/>
    </xf>
    <xf numFmtId="211" fontId="57" fillId="0" borderId="20" xfId="0" applyNumberFormat="1" applyFont="1" applyFill="1" applyBorder="1" applyAlignment="1">
      <alignment horizontal="justify" vertical="center" wrapText="1"/>
    </xf>
    <xf numFmtId="0" fontId="57" fillId="0" borderId="21" xfId="0" applyFont="1" applyFill="1" applyBorder="1" applyAlignment="1">
      <alignment horizontal="justify" vertical="center" wrapText="1"/>
    </xf>
    <xf numFmtId="0" fontId="57" fillId="0" borderId="19" xfId="0" applyFont="1" applyFill="1" applyBorder="1" applyAlignment="1">
      <alignment horizontal="justify" vertical="center" wrapText="1"/>
    </xf>
    <xf numFmtId="0" fontId="56" fillId="0" borderId="33" xfId="0" applyFont="1" applyFill="1" applyBorder="1" applyAlignment="1">
      <alignment horizontal="justify" vertical="center" wrapText="1"/>
    </xf>
    <xf numFmtId="0" fontId="56" fillId="0" borderId="19" xfId="0" applyFont="1" applyFill="1" applyBorder="1" applyAlignment="1">
      <alignment horizontal="justify" vertical="center" wrapText="1"/>
    </xf>
    <xf numFmtId="210" fontId="1" fillId="0" borderId="18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22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3" fillId="0" borderId="26" xfId="0" applyFont="1" applyBorder="1" applyAlignment="1">
      <alignment wrapText="1"/>
    </xf>
    <xf numFmtId="210" fontId="49" fillId="0" borderId="24" xfId="0" applyNumberFormat="1" applyFont="1" applyBorder="1" applyAlignment="1">
      <alignment horizontal="center"/>
    </xf>
    <xf numFmtId="0" fontId="53" fillId="0" borderId="35" xfId="0" applyFont="1" applyBorder="1" applyAlignment="1">
      <alignment/>
    </xf>
    <xf numFmtId="210" fontId="49" fillId="0" borderId="35" xfId="0" applyNumberFormat="1" applyFont="1" applyBorder="1" applyAlignment="1">
      <alignment horizontal="center" vertical="center" wrapText="1"/>
    </xf>
    <xf numFmtId="0" fontId="53" fillId="0" borderId="36" xfId="0" applyFont="1" applyBorder="1" applyAlignment="1">
      <alignment/>
    </xf>
    <xf numFmtId="210" fontId="49" fillId="0" borderId="36" xfId="0" applyNumberFormat="1" applyFont="1" applyBorder="1" applyAlignment="1">
      <alignment horizontal="center" vertical="center" wrapText="1"/>
    </xf>
    <xf numFmtId="0" fontId="59" fillId="0" borderId="35" xfId="0" applyFont="1" applyBorder="1" applyAlignment="1">
      <alignment/>
    </xf>
    <xf numFmtId="210" fontId="49" fillId="0" borderId="37" xfId="0" applyNumberFormat="1" applyFont="1" applyBorder="1" applyAlignment="1">
      <alignment horizontal="center"/>
    </xf>
    <xf numFmtId="210" fontId="49" fillId="0" borderId="38" xfId="0" applyNumberFormat="1" applyFont="1" applyBorder="1" applyAlignment="1">
      <alignment horizontal="center"/>
    </xf>
    <xf numFmtId="4" fontId="49" fillId="0" borderId="37" xfId="0" applyNumberFormat="1" applyFont="1" applyBorder="1" applyAlignment="1">
      <alignment horizontal="center"/>
    </xf>
    <xf numFmtId="0" fontId="1" fillId="0" borderId="15" xfId="0" applyFont="1" applyBorder="1" applyAlignment="1">
      <alignment horizontal="justify" vertical="top" wrapText="1"/>
    </xf>
    <xf numFmtId="0" fontId="1" fillId="0" borderId="39" xfId="0" applyFont="1" applyBorder="1" applyAlignment="1">
      <alignment horizontal="justify" vertical="top" wrapText="1"/>
    </xf>
    <xf numFmtId="0" fontId="1" fillId="0" borderId="39" xfId="0" applyFont="1" applyFill="1" applyBorder="1" applyAlignment="1" applyProtection="1">
      <alignment horizontal="left" vertical="center" wrapText="1" indent="1"/>
      <protection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left" vertical="center" wrapText="1" indent="1"/>
      <protection/>
    </xf>
    <xf numFmtId="0" fontId="8" fillId="0" borderId="41" xfId="121" applyFill="1" applyBorder="1" applyAlignment="1" applyProtection="1">
      <alignment horizontal="center" vertical="center" wrapText="1"/>
      <protection locked="0"/>
    </xf>
    <xf numFmtId="0" fontId="55" fillId="0" borderId="42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0" fontId="56" fillId="0" borderId="28" xfId="0" applyFont="1" applyFill="1" applyBorder="1" applyAlignment="1">
      <alignment horizontal="justify" vertical="center" wrapText="1"/>
    </xf>
    <xf numFmtId="0" fontId="56" fillId="0" borderId="22" xfId="0" applyFont="1" applyFill="1" applyBorder="1" applyAlignment="1">
      <alignment horizontal="center" vertical="center" wrapText="1"/>
    </xf>
    <xf numFmtId="210" fontId="1" fillId="0" borderId="21" xfId="0" applyNumberFormat="1" applyFont="1" applyBorder="1" applyAlignment="1">
      <alignment horizontal="center"/>
    </xf>
    <xf numFmtId="210" fontId="1" fillId="0" borderId="19" xfId="0" applyNumberFormat="1" applyFont="1" applyBorder="1" applyAlignment="1">
      <alignment horizontal="center"/>
    </xf>
    <xf numFmtId="211" fontId="57" fillId="0" borderId="20" xfId="0" applyNumberFormat="1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210" fontId="56" fillId="0" borderId="22" xfId="0" applyNumberFormat="1" applyFont="1" applyFill="1" applyBorder="1" applyAlignment="1">
      <alignment horizontal="center" vertical="center" wrapText="1"/>
    </xf>
    <xf numFmtId="210" fontId="56" fillId="0" borderId="18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left" vertical="center" wrapText="1"/>
    </xf>
    <xf numFmtId="210" fontId="57" fillId="0" borderId="19" xfId="0" applyNumberFormat="1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top" wrapText="1"/>
    </xf>
    <xf numFmtId="0" fontId="62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wrapText="1"/>
      <protection/>
    </xf>
    <xf numFmtId="0" fontId="66" fillId="0" borderId="0" xfId="0" applyFont="1" applyFill="1" applyBorder="1" applyAlignment="1" applyProtection="1">
      <alignment horizontal="center" wrapText="1"/>
      <protection/>
    </xf>
    <xf numFmtId="0" fontId="66" fillId="0" borderId="0" xfId="0" applyFont="1" applyFill="1" applyAlignment="1" applyProtection="1">
      <alignment wrapText="1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7" fillId="0" borderId="18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67" fillId="0" borderId="43" xfId="0" applyFont="1" applyBorder="1" applyAlignment="1">
      <alignment vertical="center" wrapText="1"/>
    </xf>
    <xf numFmtId="9" fontId="69" fillId="0" borderId="43" xfId="0" applyNumberFormat="1" applyFont="1" applyBorder="1" applyAlignment="1">
      <alignment horizontal="center" vertical="center" wrapText="1"/>
    </xf>
    <xf numFmtId="210" fontId="64" fillId="0" borderId="0" xfId="0" applyNumberFormat="1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210" fontId="75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49" fontId="69" fillId="0" borderId="45" xfId="0" applyNumberFormat="1" applyFont="1" applyFill="1" applyBorder="1" applyAlignment="1" applyProtection="1">
      <alignment horizontal="center" vertical="center"/>
      <protection/>
    </xf>
    <xf numFmtId="0" fontId="69" fillId="0" borderId="46" xfId="0" applyFont="1" applyFill="1" applyBorder="1" applyAlignment="1" applyProtection="1">
      <alignment horizontal="center" vertical="center" wrapText="1"/>
      <protection/>
    </xf>
    <xf numFmtId="0" fontId="69" fillId="0" borderId="13" xfId="152" applyFont="1" applyFill="1" applyBorder="1" applyAlignment="1" applyProtection="1">
      <alignment horizontal="center" vertical="center" wrapText="1"/>
      <protection locked="0"/>
    </xf>
    <xf numFmtId="210" fontId="74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213" fontId="52" fillId="0" borderId="13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69" fillId="0" borderId="13" xfId="0" applyFont="1" applyBorder="1" applyAlignment="1">
      <alignment horizontal="left" vertical="center" wrapText="1"/>
    </xf>
    <xf numFmtId="213" fontId="69" fillId="0" borderId="13" xfId="0" applyNumberFormat="1" applyFont="1" applyBorder="1" applyAlignment="1">
      <alignment horizontal="center"/>
    </xf>
    <xf numFmtId="212" fontId="69" fillId="0" borderId="13" xfId="0" applyNumberFormat="1" applyFont="1" applyBorder="1" applyAlignment="1">
      <alignment horizontal="center"/>
    </xf>
    <xf numFmtId="210" fontId="69" fillId="0" borderId="13" xfId="0" applyNumberFormat="1" applyFont="1" applyBorder="1" applyAlignment="1">
      <alignment horizontal="center"/>
    </xf>
    <xf numFmtId="206" fontId="69" fillId="0" borderId="13" xfId="0" applyNumberFormat="1" applyFont="1" applyBorder="1" applyAlignment="1">
      <alignment horizontal="center"/>
    </xf>
    <xf numFmtId="0" fontId="69" fillId="0" borderId="13" xfId="0" applyFont="1" applyBorder="1" applyAlignment="1">
      <alignment horizontal="center" wrapText="1"/>
    </xf>
    <xf numFmtId="0" fontId="69" fillId="0" borderId="13" xfId="0" applyFont="1" applyBorder="1" applyAlignment="1">
      <alignment horizontal="center"/>
    </xf>
    <xf numFmtId="181" fontId="69" fillId="0" borderId="13" xfId="0" applyNumberFormat="1" applyFont="1" applyBorder="1" applyAlignment="1">
      <alignment horizontal="center" wrapText="1"/>
    </xf>
    <xf numFmtId="49" fontId="69" fillId="0" borderId="13" xfId="0" applyNumberFormat="1" applyFont="1" applyFill="1" applyBorder="1" applyAlignment="1" applyProtection="1">
      <alignment horizontal="left" vertical="center"/>
      <protection/>
    </xf>
    <xf numFmtId="210" fontId="77" fillId="0" borderId="0" xfId="0" applyNumberFormat="1" applyFont="1" applyAlignment="1">
      <alignment horizontal="left"/>
    </xf>
    <xf numFmtId="49" fontId="69" fillId="0" borderId="13" xfId="0" applyNumberFormat="1" applyFont="1" applyFill="1" applyBorder="1" applyAlignment="1" applyProtection="1">
      <alignment horizontal="center" vertical="center"/>
      <protection/>
    </xf>
    <xf numFmtId="49" fontId="52" fillId="0" borderId="13" xfId="0" applyNumberFormat="1" applyFont="1" applyFill="1" applyBorder="1" applyAlignment="1" applyProtection="1">
      <alignment horizontal="center" vertical="center"/>
      <protection/>
    </xf>
    <xf numFmtId="0" fontId="69" fillId="0" borderId="13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Border="1" applyAlignment="1">
      <alignment horizontal="center" vertical="center" wrapText="1"/>
    </xf>
    <xf numFmtId="0" fontId="69" fillId="0" borderId="0" xfId="152" applyFont="1" applyFill="1" applyBorder="1" applyAlignment="1" applyProtection="1">
      <alignment horizontal="center" vertical="center" wrapText="1"/>
      <protection locked="0"/>
    </xf>
    <xf numFmtId="213" fontId="69" fillId="0" borderId="0" xfId="0" applyNumberFormat="1" applyFont="1" applyBorder="1" applyAlignment="1">
      <alignment horizontal="center"/>
    </xf>
    <xf numFmtId="212" fontId="69" fillId="0" borderId="0" xfId="0" applyNumberFormat="1" applyFont="1" applyBorder="1" applyAlignment="1">
      <alignment horizontal="center"/>
    </xf>
    <xf numFmtId="210" fontId="69" fillId="0" borderId="0" xfId="0" applyNumberFormat="1" applyFont="1" applyBorder="1" applyAlignment="1">
      <alignment horizontal="center"/>
    </xf>
    <xf numFmtId="206" fontId="69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/>
    </xf>
    <xf numFmtId="181" fontId="69" fillId="0" borderId="0" xfId="0" applyNumberFormat="1" applyFont="1" applyBorder="1" applyAlignment="1">
      <alignment horizontal="center" wrapText="1"/>
    </xf>
    <xf numFmtId="212" fontId="69" fillId="0" borderId="0" xfId="0" applyNumberFormat="1" applyFont="1" applyBorder="1" applyAlignment="1">
      <alignment horizontal="center" wrapText="1"/>
    </xf>
    <xf numFmtId="1" fontId="69" fillId="0" borderId="0" xfId="0" applyNumberFormat="1" applyFont="1" applyBorder="1" applyAlignment="1">
      <alignment horizontal="center"/>
    </xf>
    <xf numFmtId="180" fontId="69" fillId="0" borderId="0" xfId="0" applyNumberFormat="1" applyFont="1" applyBorder="1" applyAlignment="1">
      <alignment horizontal="center"/>
    </xf>
    <xf numFmtId="210" fontId="49" fillId="0" borderId="0" xfId="0" applyNumberFormat="1" applyFont="1" applyAlignment="1">
      <alignment horizontal="center"/>
    </xf>
    <xf numFmtId="210" fontId="76" fillId="0" borderId="0" xfId="0" applyNumberFormat="1" applyFont="1" applyAlignment="1">
      <alignment horizontal="center"/>
    </xf>
    <xf numFmtId="210" fontId="69" fillId="0" borderId="0" xfId="0" applyNumberFormat="1" applyFont="1" applyAlignment="1">
      <alignment horizontal="center"/>
    </xf>
    <xf numFmtId="210" fontId="1" fillId="0" borderId="0" xfId="0" applyNumberFormat="1" applyFont="1" applyAlignment="1">
      <alignment horizontal="center"/>
    </xf>
    <xf numFmtId="1" fontId="82" fillId="0" borderId="13" xfId="0" applyNumberFormat="1" applyFont="1" applyBorder="1" applyAlignment="1">
      <alignment horizontal="center"/>
    </xf>
    <xf numFmtId="206" fontId="82" fillId="0" borderId="13" xfId="0" applyNumberFormat="1" applyFont="1" applyBorder="1" applyAlignment="1">
      <alignment horizontal="center"/>
    </xf>
    <xf numFmtId="0" fontId="56" fillId="0" borderId="0" xfId="0" applyFont="1" applyAlignment="1">
      <alignment horizontal="left"/>
    </xf>
    <xf numFmtId="0" fontId="8" fillId="0" borderId="13" xfId="12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left" wrapText="1"/>
    </xf>
    <xf numFmtId="0" fontId="52" fillId="0" borderId="47" xfId="153" applyFont="1" applyBorder="1" applyAlignment="1">
      <alignment horizontal="left" vertical="center"/>
      <protection/>
    </xf>
    <xf numFmtId="0" fontId="52" fillId="0" borderId="48" xfId="153" applyFont="1" applyBorder="1" applyAlignment="1">
      <alignment horizontal="left" vertical="center"/>
      <protection/>
    </xf>
    <xf numFmtId="0" fontId="52" fillId="0" borderId="0" xfId="153" applyFont="1" applyAlignment="1">
      <alignment horizontal="center" wrapText="1"/>
      <protection/>
    </xf>
    <xf numFmtId="0" fontId="52" fillId="0" borderId="47" xfId="153" applyFont="1" applyBorder="1" applyAlignment="1">
      <alignment horizontal="center" vertical="center"/>
      <protection/>
    </xf>
    <xf numFmtId="0" fontId="52" fillId="0" borderId="48" xfId="153" applyFont="1" applyBorder="1" applyAlignment="1">
      <alignment horizontal="center" vertical="center"/>
      <protection/>
    </xf>
    <xf numFmtId="0" fontId="52" fillId="0" borderId="47" xfId="153" applyFont="1" applyFill="1" applyBorder="1" applyAlignment="1">
      <alignment horizontal="left" vertical="center"/>
      <protection/>
    </xf>
    <xf numFmtId="0" fontId="52" fillId="0" borderId="48" xfId="153" applyFont="1" applyFill="1" applyBorder="1" applyAlignment="1">
      <alignment horizontal="left" vertical="center"/>
      <protection/>
    </xf>
    <xf numFmtId="0" fontId="54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53" fillId="0" borderId="0" xfId="0" applyNumberFormat="1" applyFont="1" applyBorder="1" applyAlignment="1" applyProtection="1">
      <alignment horizontal="left" vertical="center" wrapText="1"/>
      <protection locked="0"/>
    </xf>
    <xf numFmtId="0" fontId="64" fillId="0" borderId="0" xfId="0" applyFont="1" applyAlignment="1">
      <alignment horizontal="left" wrapText="1"/>
    </xf>
    <xf numFmtId="0" fontId="65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69" fillId="0" borderId="13" xfId="0" applyFont="1" applyFill="1" applyBorder="1" applyAlignment="1" applyProtection="1">
      <alignment horizontal="left" vertical="center" wrapText="1"/>
      <protection/>
    </xf>
    <xf numFmtId="0" fontId="69" fillId="0" borderId="13" xfId="0" applyFont="1" applyFill="1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horizontal="left" vertical="center" wrapText="1"/>
      <protection/>
    </xf>
    <xf numFmtId="0" fontId="52" fillId="0" borderId="13" xfId="0" applyFont="1" applyFill="1" applyBorder="1" applyAlignment="1" applyProtection="1">
      <alignment vertical="center" wrapText="1"/>
      <protection/>
    </xf>
    <xf numFmtId="0" fontId="69" fillId="0" borderId="13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9" fillId="0" borderId="46" xfId="0" applyFont="1" applyFill="1" applyBorder="1" applyAlignment="1" applyProtection="1">
      <alignment horizontal="left" vertical="center" wrapText="1"/>
      <protection/>
    </xf>
    <xf numFmtId="0" fontId="69" fillId="0" borderId="50" xfId="0" applyFont="1" applyFill="1" applyBorder="1" applyAlignment="1" applyProtection="1">
      <alignment horizontal="left" vertical="center" wrapText="1"/>
      <protection/>
    </xf>
    <xf numFmtId="0" fontId="52" fillId="0" borderId="13" xfId="0" applyFont="1" applyBorder="1" applyAlignment="1">
      <alignment horizontal="left" vertical="center" wrapText="1"/>
    </xf>
    <xf numFmtId="0" fontId="50" fillId="0" borderId="0" xfId="150" applyFont="1" applyAlignment="1">
      <alignment horizontal="left" vertical="top" wrapText="1"/>
      <protection/>
    </xf>
    <xf numFmtId="0" fontId="69" fillId="0" borderId="51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51" xfId="0" applyFont="1" applyBorder="1" applyAlignment="1">
      <alignment vertical="center" wrapText="1"/>
    </xf>
    <xf numFmtId="0" fontId="69" fillId="0" borderId="19" xfId="0" applyFont="1" applyBorder="1" applyAlignment="1">
      <alignment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 wrapText="1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center" wrapText="1"/>
    </xf>
    <xf numFmtId="49" fontId="1" fillId="0" borderId="48" xfId="0" applyNumberFormat="1" applyFont="1" applyBorder="1" applyAlignment="1">
      <alignment horizontal="center" wrapText="1"/>
    </xf>
    <xf numFmtId="49" fontId="1" fillId="0" borderId="5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49" fontId="1" fillId="0" borderId="56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justify" wrapText="1"/>
    </xf>
    <xf numFmtId="0" fontId="1" fillId="0" borderId="48" xfId="0" applyFont="1" applyBorder="1" applyAlignment="1">
      <alignment horizontal="justify" wrapText="1"/>
    </xf>
    <xf numFmtId="0" fontId="1" fillId="0" borderId="52" xfId="0" applyFont="1" applyBorder="1" applyAlignment="1">
      <alignment horizontal="justify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6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63" fillId="4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150" applyFont="1" applyBorder="1" applyAlignment="1">
      <alignment horizontal="left" vertical="top" wrapText="1"/>
      <protection/>
    </xf>
    <xf numFmtId="0" fontId="1" fillId="0" borderId="0" xfId="0" applyFont="1" applyAlignment="1">
      <alignment horizontal="right" wrapText="1"/>
    </xf>
    <xf numFmtId="0" fontId="53" fillId="0" borderId="0" xfId="0" applyFont="1" applyAlignment="1">
      <alignment horizontal="right"/>
    </xf>
    <xf numFmtId="0" fontId="50" fillId="0" borderId="0" xfId="0" applyFont="1" applyAlignment="1">
      <alignment horizontal="left" vertical="center" wrapText="1"/>
    </xf>
    <xf numFmtId="0" fontId="1" fillId="0" borderId="57" xfId="0" applyFont="1" applyFill="1" applyBorder="1" applyAlignment="1" applyProtection="1">
      <alignment horizontal="left" wrapText="1"/>
      <protection/>
    </xf>
    <xf numFmtId="0" fontId="1" fillId="0" borderId="31" xfId="0" applyFont="1" applyFill="1" applyBorder="1" applyAlignment="1" applyProtection="1">
      <alignment horizontal="left" wrapText="1"/>
      <protection/>
    </xf>
    <xf numFmtId="0" fontId="51" fillId="0" borderId="0" xfId="0" applyFont="1" applyFill="1" applyAlignment="1">
      <alignment horizontal="left" vertical="center" wrapText="1"/>
    </xf>
    <xf numFmtId="0" fontId="55" fillId="0" borderId="30" xfId="12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1" fillId="0" borderId="60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/>
    </xf>
    <xf numFmtId="212" fontId="69" fillId="0" borderId="13" xfId="0" applyNumberFormat="1" applyFont="1" applyBorder="1" applyAlignment="1">
      <alignment horizontal="center" wrapText="1"/>
    </xf>
    <xf numFmtId="214" fontId="69" fillId="0" borderId="13" xfId="0" applyNumberFormat="1" applyFont="1" applyBorder="1" applyAlignment="1">
      <alignment horizontal="center"/>
    </xf>
    <xf numFmtId="215" fontId="69" fillId="0" borderId="13" xfId="0" applyNumberFormat="1" applyFont="1" applyBorder="1" applyAlignment="1">
      <alignment horizontal="center"/>
    </xf>
    <xf numFmtId="1" fontId="69" fillId="0" borderId="13" xfId="0" applyNumberFormat="1" applyFont="1" applyBorder="1" applyAlignment="1">
      <alignment horizontal="center"/>
    </xf>
    <xf numFmtId="0" fontId="69" fillId="0" borderId="44" xfId="0" applyFont="1" applyBorder="1" applyAlignment="1">
      <alignment vertical="center" wrapText="1"/>
    </xf>
    <xf numFmtId="0" fontId="83" fillId="0" borderId="0" xfId="0" applyFont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й заголовок" xfId="139"/>
    <cellStyle name="Мой заголовок листа" xfId="140"/>
    <cellStyle name="Мои наименования показателей" xfId="141"/>
    <cellStyle name="Мои наименования показателей 2" xfId="142"/>
    <cellStyle name="Мои наименования показателей 3" xfId="143"/>
    <cellStyle name="Мои наименования показателей 4" xfId="144"/>
    <cellStyle name="Мои наименования показателей 5" xfId="145"/>
    <cellStyle name="Мои наименования показателей_BALANCE.TBO.1.71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ЖКУ_проект3" xfId="152"/>
    <cellStyle name="Обычный_КГМК-Заполярный -ТЕПЛО-2013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hyperlink" Target="mailto:mail@mmrp.ru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C6" sqref="C6:M6"/>
    </sheetView>
  </sheetViews>
  <sheetFormatPr defaultColWidth="0" defaultRowHeight="12.75" zeroHeight="1"/>
  <cols>
    <col min="1" max="1" width="9.125" style="7" customWidth="1"/>
    <col min="2" max="2" width="16.75390625" style="8" customWidth="1"/>
    <col min="3" max="12" width="9.125" style="7" customWidth="1"/>
    <col min="13" max="13" width="14.00390625" style="7" customWidth="1"/>
    <col min="14" max="14" width="9.125" style="17" customWidth="1"/>
    <col min="15" max="16384" width="0" style="7" hidden="1" customWidth="1"/>
  </cols>
  <sheetData>
    <row r="1" spans="1:13" ht="31.5" customHeight="1">
      <c r="A1" s="202" t="s">
        <v>30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ht="15"/>
    <row r="3" spans="1:14" s="11" customFormat="1" ht="31.5" customHeight="1">
      <c r="A3" s="16" t="s">
        <v>23</v>
      </c>
      <c r="B3" s="10"/>
      <c r="C3" s="203" t="s">
        <v>24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8"/>
    </row>
    <row r="4" spans="1:14" s="11" customFormat="1" ht="21" customHeight="1">
      <c r="A4" s="12"/>
      <c r="B4" s="10" t="s">
        <v>29</v>
      </c>
      <c r="C4" s="205" t="s">
        <v>10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19"/>
    </row>
    <row r="5" spans="1:14" s="11" customFormat="1" ht="20.25" customHeight="1">
      <c r="A5" s="13"/>
      <c r="B5" s="10" t="s">
        <v>26</v>
      </c>
      <c r="C5" s="200" t="s">
        <v>11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18"/>
    </row>
    <row r="6" spans="1:14" s="11" customFormat="1" ht="21.75" customHeight="1">
      <c r="A6" s="14"/>
      <c r="B6" s="10" t="s">
        <v>27</v>
      </c>
      <c r="C6" s="200" t="s">
        <v>12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18"/>
    </row>
    <row r="7" spans="1:14" s="11" customFormat="1" ht="21" customHeight="1">
      <c r="A7" s="15"/>
      <c r="B7" s="10" t="s">
        <v>28</v>
      </c>
      <c r="C7" s="200" t="s">
        <v>25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18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8.75390625" style="9" customWidth="1"/>
    <col min="2" max="2" width="38.375" style="9" customWidth="1"/>
    <col min="3" max="16384" width="9.125" style="9" customWidth="1"/>
  </cols>
  <sheetData>
    <row r="1" spans="1:2" ht="12.75">
      <c r="A1" s="283"/>
      <c r="B1" s="283"/>
    </row>
    <row r="2" spans="1:2" ht="12.75">
      <c r="A2" s="47"/>
      <c r="B2" s="47"/>
    </row>
    <row r="3" spans="1:2" ht="60" customHeight="1">
      <c r="A3" s="284" t="s">
        <v>22</v>
      </c>
      <c r="B3" s="284"/>
    </row>
    <row r="4" spans="1:2" ht="16.5">
      <c r="A4" s="287"/>
      <c r="B4" s="287"/>
    </row>
    <row r="5" ht="17.25" thickBot="1">
      <c r="A5" s="6"/>
    </row>
    <row r="6" spans="1:2" s="1" customFormat="1" ht="225.75" customHeight="1">
      <c r="A6" s="30" t="s">
        <v>4</v>
      </c>
      <c r="B6" s="48" t="s">
        <v>61</v>
      </c>
    </row>
    <row r="7" spans="1:3" s="1" customFormat="1" ht="39" customHeight="1">
      <c r="A7" s="31" t="s">
        <v>21</v>
      </c>
      <c r="B7" s="288" t="s">
        <v>145</v>
      </c>
      <c r="C7" s="4"/>
    </row>
    <row r="8" spans="1:2" s="1" customFormat="1" ht="55.5" customHeight="1" thickBot="1">
      <c r="A8" s="32" t="s">
        <v>5</v>
      </c>
      <c r="B8" s="289"/>
    </row>
    <row r="9" ht="15.75">
      <c r="A9" s="1"/>
    </row>
  </sheetData>
  <sheetProtection/>
  <mergeCells count="4">
    <mergeCell ref="A3:B3"/>
    <mergeCell ref="A4:B4"/>
    <mergeCell ref="B7:B8"/>
    <mergeCell ref="A1:B1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2:F15"/>
  <sheetViews>
    <sheetView zoomScale="75" zoomScaleNormal="75" zoomScalePageLayoutView="0" workbookViewId="0" topLeftCell="A1">
      <selection activeCell="N16" sqref="N16"/>
    </sheetView>
  </sheetViews>
  <sheetFormatPr defaultColWidth="9.00390625" defaultRowHeight="12.75"/>
  <cols>
    <col min="1" max="1" width="4.00390625" style="97" customWidth="1"/>
    <col min="2" max="2" width="63.75390625" style="2" customWidth="1"/>
    <col min="3" max="3" width="14.375" style="2" customWidth="1"/>
    <col min="4" max="4" width="15.625" style="24" customWidth="1"/>
    <col min="5" max="5" width="15.125" style="24" customWidth="1"/>
    <col min="6" max="6" width="18.25390625" style="2" hidden="1" customWidth="1"/>
    <col min="7" max="16384" width="9.125" style="2" customWidth="1"/>
  </cols>
  <sheetData>
    <row r="1" ht="19.5" customHeight="1"/>
    <row r="2" spans="1:5" s="5" customFormat="1" ht="39.75" customHeight="1">
      <c r="A2" s="70"/>
      <c r="B2" s="297" t="s">
        <v>117</v>
      </c>
      <c r="C2" s="297"/>
      <c r="D2" s="297"/>
      <c r="E2" s="297"/>
    </row>
    <row r="3" spans="1:5" s="5" customFormat="1" ht="16.5">
      <c r="A3" s="70"/>
      <c r="B3" s="290"/>
      <c r="C3" s="290"/>
      <c r="D3" s="6"/>
      <c r="E3" s="6"/>
    </row>
    <row r="4" spans="2:3" ht="16.5" thickBot="1">
      <c r="B4" s="1"/>
      <c r="C4" s="1"/>
    </row>
    <row r="5" spans="1:6" ht="30.75" customHeight="1" thickBot="1">
      <c r="A5" s="84"/>
      <c r="B5" s="26" t="s">
        <v>6</v>
      </c>
      <c r="C5" s="80" t="s">
        <v>45</v>
      </c>
      <c r="D5" s="87" t="s">
        <v>46</v>
      </c>
      <c r="E5" s="87" t="s">
        <v>115</v>
      </c>
      <c r="F5" s="2" t="s">
        <v>141</v>
      </c>
    </row>
    <row r="6" spans="1:5" ht="28.5" customHeight="1" thickBot="1">
      <c r="A6" s="87" t="s">
        <v>119</v>
      </c>
      <c r="B6" s="88" t="s">
        <v>7</v>
      </c>
      <c r="C6" s="291" t="s">
        <v>43</v>
      </c>
      <c r="D6" s="292"/>
      <c r="E6" s="293"/>
    </row>
    <row r="7" spans="1:5" ht="36" customHeight="1">
      <c r="A7" s="98" t="s">
        <v>120</v>
      </c>
      <c r="B7" s="89" t="s">
        <v>39</v>
      </c>
      <c r="C7" s="298"/>
      <c r="D7" s="299"/>
      <c r="E7" s="300"/>
    </row>
    <row r="8" spans="1:6" ht="33.75" customHeight="1">
      <c r="A8" s="101" t="s">
        <v>125</v>
      </c>
      <c r="B8" s="90" t="s">
        <v>40</v>
      </c>
      <c r="C8" s="28">
        <v>5217.85</v>
      </c>
      <c r="D8" s="28">
        <v>5416.36</v>
      </c>
      <c r="E8" s="28">
        <v>5622.55</v>
      </c>
      <c r="F8" s="2">
        <v>5211.71</v>
      </c>
    </row>
    <row r="9" spans="1:6" ht="48" customHeight="1">
      <c r="A9" s="101" t="s">
        <v>126</v>
      </c>
      <c r="B9" s="91" t="s">
        <v>41</v>
      </c>
      <c r="C9" s="29">
        <v>5298.11</v>
      </c>
      <c r="D9" s="29">
        <v>5500</v>
      </c>
      <c r="E9" s="29">
        <v>5709.8</v>
      </c>
      <c r="F9" s="2">
        <v>5335.94</v>
      </c>
    </row>
    <row r="10" spans="1:6" ht="39" customHeight="1" thickBot="1">
      <c r="A10" s="99" t="s">
        <v>127</v>
      </c>
      <c r="B10" s="92" t="s">
        <v>42</v>
      </c>
      <c r="C10" s="27">
        <v>5666.99</v>
      </c>
      <c r="D10" s="27">
        <v>5884.9</v>
      </c>
      <c r="E10" s="27">
        <v>6111.34</v>
      </c>
      <c r="F10" s="2">
        <v>5684.48</v>
      </c>
    </row>
    <row r="11" spans="1:5" ht="27.75" customHeight="1" thickBot="1">
      <c r="A11" s="87" t="s">
        <v>121</v>
      </c>
      <c r="B11" s="93" t="s">
        <v>8</v>
      </c>
      <c r="C11" s="294" t="s">
        <v>116</v>
      </c>
      <c r="D11" s="295"/>
      <c r="E11" s="296"/>
    </row>
    <row r="12" spans="1:5" ht="33.75" customHeight="1">
      <c r="A12" s="98" t="s">
        <v>122</v>
      </c>
      <c r="B12" s="89" t="s">
        <v>118</v>
      </c>
      <c r="C12" s="81">
        <v>249927</v>
      </c>
      <c r="D12" s="86">
        <v>259469.69</v>
      </c>
      <c r="E12" s="86">
        <v>269393.51</v>
      </c>
    </row>
    <row r="13" spans="1:5" ht="66" customHeight="1" thickBot="1">
      <c r="A13" s="99" t="s">
        <v>128</v>
      </c>
      <c r="B13" s="92" t="s">
        <v>44</v>
      </c>
      <c r="C13" s="82">
        <f>36059.38/10</f>
        <v>3605.9379999999996</v>
      </c>
      <c r="D13" s="79"/>
      <c r="E13" s="79"/>
    </row>
    <row r="14" spans="1:5" ht="22.5" customHeight="1" thickBot="1">
      <c r="A14" s="87" t="s">
        <v>123</v>
      </c>
      <c r="B14" s="88" t="s">
        <v>38</v>
      </c>
      <c r="C14" s="83">
        <v>46608</v>
      </c>
      <c r="D14" s="95">
        <v>46608</v>
      </c>
      <c r="E14" s="95">
        <v>46608</v>
      </c>
    </row>
    <row r="15" spans="1:5" ht="22.5" customHeight="1" thickBot="1">
      <c r="A15" s="100" t="s">
        <v>124</v>
      </c>
      <c r="B15" s="94" t="s">
        <v>9</v>
      </c>
      <c r="C15" s="85" t="s">
        <v>13</v>
      </c>
      <c r="D15" s="96" t="s">
        <v>80</v>
      </c>
      <c r="E15" s="96" t="s">
        <v>80</v>
      </c>
    </row>
  </sheetData>
  <sheetProtection/>
  <mergeCells count="5">
    <mergeCell ref="B3:C3"/>
    <mergeCell ref="C6:E6"/>
    <mergeCell ref="C11:E11"/>
    <mergeCell ref="B2:E2"/>
    <mergeCell ref="C7:E7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2:F15"/>
  <sheetViews>
    <sheetView zoomScale="75" zoomScaleNormal="75" zoomScalePageLayoutView="0" workbookViewId="0" topLeftCell="A1">
      <selection activeCell="M26" sqref="M26"/>
    </sheetView>
  </sheetViews>
  <sheetFormatPr defaultColWidth="9.00390625" defaultRowHeight="12.75"/>
  <cols>
    <col min="1" max="1" width="4.00390625" style="97" customWidth="1"/>
    <col min="2" max="2" width="63.75390625" style="2" customWidth="1"/>
    <col min="3" max="3" width="20.125" style="2" customWidth="1"/>
    <col min="4" max="4" width="14.375" style="2" hidden="1" customWidth="1"/>
    <col min="5" max="5" width="15.625" style="24" hidden="1" customWidth="1"/>
    <col min="6" max="6" width="15.125" style="24" hidden="1" customWidth="1"/>
    <col min="7" max="7" width="18.25390625" style="2" customWidth="1"/>
    <col min="8" max="16384" width="9.125" style="2" customWidth="1"/>
  </cols>
  <sheetData>
    <row r="1" ht="19.5" customHeight="1"/>
    <row r="2" spans="1:6" s="5" customFormat="1" ht="39.75" customHeight="1">
      <c r="A2" s="70"/>
      <c r="B2" s="297" t="s">
        <v>144</v>
      </c>
      <c r="C2" s="297"/>
      <c r="D2" s="297"/>
      <c r="E2" s="297"/>
      <c r="F2" s="297"/>
    </row>
    <row r="3" spans="1:6" s="5" customFormat="1" ht="16.5">
      <c r="A3" s="70"/>
      <c r="B3" s="290"/>
      <c r="C3" s="290"/>
      <c r="D3" s="290"/>
      <c r="E3" s="6"/>
      <c r="F3" s="6"/>
    </row>
    <row r="4" spans="2:4" ht="16.5" thickBot="1">
      <c r="B4" s="1"/>
      <c r="C4" s="1"/>
      <c r="D4" s="1"/>
    </row>
    <row r="5" spans="1:6" ht="30.75" customHeight="1" thickBot="1">
      <c r="A5" s="84"/>
      <c r="B5" s="26" t="s">
        <v>6</v>
      </c>
      <c r="C5" s="26" t="s">
        <v>46</v>
      </c>
      <c r="D5" s="80" t="s">
        <v>45</v>
      </c>
      <c r="E5" s="87" t="s">
        <v>46</v>
      </c>
      <c r="F5" s="87" t="s">
        <v>115</v>
      </c>
    </row>
    <row r="6" spans="1:6" ht="28.5" customHeight="1" thickBot="1">
      <c r="A6" s="87" t="s">
        <v>119</v>
      </c>
      <c r="B6" s="88" t="s">
        <v>7</v>
      </c>
      <c r="C6" s="120" t="s">
        <v>43</v>
      </c>
      <c r="D6" s="291" t="s">
        <v>43</v>
      </c>
      <c r="E6" s="292"/>
      <c r="F6" s="293"/>
    </row>
    <row r="7" spans="1:6" ht="36" customHeight="1">
      <c r="A7" s="98" t="s">
        <v>120</v>
      </c>
      <c r="B7" s="130" t="s">
        <v>39</v>
      </c>
      <c r="C7" s="121"/>
      <c r="D7" s="298"/>
      <c r="E7" s="299"/>
      <c r="F7" s="300"/>
    </row>
    <row r="8" spans="1:6" ht="27.75" customHeight="1">
      <c r="A8" s="101" t="s">
        <v>125</v>
      </c>
      <c r="B8" s="124" t="s">
        <v>40</v>
      </c>
      <c r="C8" s="122">
        <v>5211.71</v>
      </c>
      <c r="D8" s="28">
        <v>5217.85</v>
      </c>
      <c r="E8" s="28">
        <v>5416.36</v>
      </c>
      <c r="F8" s="28">
        <v>5622.55</v>
      </c>
    </row>
    <row r="9" spans="1:6" ht="48" customHeight="1">
      <c r="A9" s="101" t="s">
        <v>126</v>
      </c>
      <c r="B9" s="125" t="s">
        <v>142</v>
      </c>
      <c r="C9" s="122">
        <v>5335.94</v>
      </c>
      <c r="D9" s="29">
        <v>5298.11</v>
      </c>
      <c r="E9" s="29">
        <v>5500</v>
      </c>
      <c r="F9" s="29">
        <v>5709.8</v>
      </c>
    </row>
    <row r="10" spans="1:6" ht="39" customHeight="1" thickBot="1">
      <c r="A10" s="100" t="s">
        <v>127</v>
      </c>
      <c r="B10" s="126" t="s">
        <v>143</v>
      </c>
      <c r="C10" s="123">
        <v>5684.48</v>
      </c>
      <c r="D10" s="27">
        <v>5666.99</v>
      </c>
      <c r="E10" s="27">
        <v>5884.9</v>
      </c>
      <c r="F10" s="27">
        <v>6111.34</v>
      </c>
    </row>
    <row r="11" spans="1:6" ht="27.75" customHeight="1" thickBot="1">
      <c r="A11" s="96" t="s">
        <v>121</v>
      </c>
      <c r="B11" s="93" t="s">
        <v>8</v>
      </c>
      <c r="C11" s="127">
        <v>2017</v>
      </c>
      <c r="D11" s="294" t="s">
        <v>116</v>
      </c>
      <c r="E11" s="295"/>
      <c r="F11" s="296"/>
    </row>
    <row r="12" spans="1:6" ht="33.75" customHeight="1">
      <c r="A12" s="98" t="s">
        <v>122</v>
      </c>
      <c r="B12" s="89" t="s">
        <v>118</v>
      </c>
      <c r="C12" s="128">
        <v>202883.66</v>
      </c>
      <c r="D12" s="81">
        <v>249927</v>
      </c>
      <c r="E12" s="86">
        <v>259469.69</v>
      </c>
      <c r="F12" s="86">
        <v>269393.51</v>
      </c>
    </row>
    <row r="13" spans="1:6" ht="66" customHeight="1" thickBot="1">
      <c r="A13" s="99" t="s">
        <v>128</v>
      </c>
      <c r="B13" s="92" t="s">
        <v>44</v>
      </c>
      <c r="C13" s="131">
        <v>5434.6</v>
      </c>
      <c r="D13" s="82">
        <f>36059.38/10</f>
        <v>3605.9379999999996</v>
      </c>
      <c r="E13" s="79"/>
      <c r="F13" s="79"/>
    </row>
    <row r="14" spans="1:6" ht="22.5" customHeight="1" thickBot="1">
      <c r="A14" s="87" t="s">
        <v>123</v>
      </c>
      <c r="B14" s="88" t="s">
        <v>38</v>
      </c>
      <c r="C14" s="129">
        <v>37900</v>
      </c>
      <c r="D14" s="83">
        <v>46608</v>
      </c>
      <c r="E14" s="95">
        <v>46608</v>
      </c>
      <c r="F14" s="95">
        <v>46608</v>
      </c>
    </row>
    <row r="15" spans="1:6" ht="22.5" customHeight="1" thickBot="1">
      <c r="A15" s="100" t="s">
        <v>124</v>
      </c>
      <c r="B15" s="94" t="s">
        <v>9</v>
      </c>
      <c r="C15" s="127" t="s">
        <v>80</v>
      </c>
      <c r="D15" s="85" t="s">
        <v>13</v>
      </c>
      <c r="E15" s="96" t="s">
        <v>80</v>
      </c>
      <c r="F15" s="96" t="s">
        <v>80</v>
      </c>
    </row>
  </sheetData>
  <sheetProtection/>
  <mergeCells count="5">
    <mergeCell ref="D11:F11"/>
    <mergeCell ref="B2:F2"/>
    <mergeCell ref="B3:D3"/>
    <mergeCell ref="D6:F6"/>
    <mergeCell ref="D7:F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4.00390625" style="97" customWidth="1"/>
    <col min="2" max="2" width="63.75390625" style="2" customWidth="1"/>
    <col min="3" max="3" width="20.125" style="2" customWidth="1"/>
    <col min="4" max="4" width="14.375" style="2" hidden="1" customWidth="1"/>
    <col min="5" max="5" width="15.625" style="24" hidden="1" customWidth="1"/>
    <col min="6" max="6" width="15.125" style="24" hidden="1" customWidth="1"/>
    <col min="7" max="7" width="18.25390625" style="2" customWidth="1"/>
    <col min="8" max="16384" width="9.125" style="2" customWidth="1"/>
  </cols>
  <sheetData>
    <row r="1" ht="19.5" customHeight="1"/>
    <row r="2" spans="1:6" s="5" customFormat="1" ht="39.75" customHeight="1">
      <c r="A2" s="70"/>
      <c r="B2" s="297" t="s">
        <v>287</v>
      </c>
      <c r="C2" s="297"/>
      <c r="D2" s="297"/>
      <c r="E2" s="297"/>
      <c r="F2" s="297"/>
    </row>
    <row r="3" spans="1:6" s="5" customFormat="1" ht="16.5">
      <c r="A3" s="70"/>
      <c r="B3" s="290"/>
      <c r="C3" s="290"/>
      <c r="D3" s="290"/>
      <c r="E3" s="6"/>
      <c r="F3" s="6"/>
    </row>
    <row r="4" spans="2:4" ht="16.5" thickBot="1">
      <c r="B4" s="1"/>
      <c r="C4" s="1"/>
      <c r="D4" s="1"/>
    </row>
    <row r="5" spans="1:6" ht="30.75" customHeight="1" thickBot="1">
      <c r="A5" s="84"/>
      <c r="B5" s="26" t="s">
        <v>6</v>
      </c>
      <c r="C5" s="26" t="s">
        <v>115</v>
      </c>
      <c r="D5" s="80" t="s">
        <v>45</v>
      </c>
      <c r="E5" s="87" t="s">
        <v>46</v>
      </c>
      <c r="F5" s="87" t="s">
        <v>115</v>
      </c>
    </row>
    <row r="6" spans="1:6" ht="28.5" customHeight="1" thickBot="1">
      <c r="A6" s="87" t="s">
        <v>119</v>
      </c>
      <c r="B6" s="88" t="s">
        <v>7</v>
      </c>
      <c r="C6" s="120" t="s">
        <v>43</v>
      </c>
      <c r="D6" s="291" t="s">
        <v>43</v>
      </c>
      <c r="E6" s="292"/>
      <c r="F6" s="293"/>
    </row>
    <row r="7" spans="1:6" ht="36" customHeight="1">
      <c r="A7" s="98" t="s">
        <v>120</v>
      </c>
      <c r="B7" s="130" t="s">
        <v>39</v>
      </c>
      <c r="C7" s="121"/>
      <c r="D7" s="298"/>
      <c r="E7" s="299"/>
      <c r="F7" s="300"/>
    </row>
    <row r="8" spans="1:6" ht="27.75" customHeight="1">
      <c r="A8" s="101" t="s">
        <v>125</v>
      </c>
      <c r="B8" s="124" t="s">
        <v>40</v>
      </c>
      <c r="C8" s="122">
        <v>9006.02</v>
      </c>
      <c r="D8" s="28">
        <v>5217.85</v>
      </c>
      <c r="E8" s="28">
        <v>5416.36</v>
      </c>
      <c r="F8" s="28">
        <v>5622.55</v>
      </c>
    </row>
    <row r="9" spans="1:6" ht="48" customHeight="1">
      <c r="A9" s="101" t="s">
        <v>126</v>
      </c>
      <c r="B9" s="125" t="s">
        <v>142</v>
      </c>
      <c r="C9" s="122">
        <v>9006.02</v>
      </c>
      <c r="D9" s="29">
        <v>5298.11</v>
      </c>
      <c r="E9" s="29">
        <v>5500</v>
      </c>
      <c r="F9" s="29">
        <v>5709.8</v>
      </c>
    </row>
    <row r="10" spans="1:6" ht="39" customHeight="1" thickBot="1">
      <c r="A10" s="100" t="s">
        <v>127</v>
      </c>
      <c r="B10" s="126" t="s">
        <v>143</v>
      </c>
      <c r="C10" s="123">
        <v>9362.92</v>
      </c>
      <c r="D10" s="27">
        <v>5666.99</v>
      </c>
      <c r="E10" s="27">
        <v>5884.9</v>
      </c>
      <c r="F10" s="27">
        <v>6111.34</v>
      </c>
    </row>
    <row r="11" spans="1:6" ht="27.75" customHeight="1" thickBot="1">
      <c r="A11" s="96" t="s">
        <v>121</v>
      </c>
      <c r="B11" s="93" t="s">
        <v>8</v>
      </c>
      <c r="C11" s="127">
        <v>2018</v>
      </c>
      <c r="D11" s="294" t="s">
        <v>116</v>
      </c>
      <c r="E11" s="295"/>
      <c r="F11" s="296"/>
    </row>
    <row r="12" spans="1:6" ht="33.75" customHeight="1">
      <c r="A12" s="98" t="s">
        <v>122</v>
      </c>
      <c r="B12" s="89" t="s">
        <v>118</v>
      </c>
      <c r="C12" s="128">
        <v>191907.1</v>
      </c>
      <c r="D12" s="81">
        <v>249927</v>
      </c>
      <c r="E12" s="86">
        <v>259469.69</v>
      </c>
      <c r="F12" s="86">
        <v>269393.51</v>
      </c>
    </row>
    <row r="13" spans="1:6" ht="66" customHeight="1" thickBot="1">
      <c r="A13" s="99" t="s">
        <v>128</v>
      </c>
      <c r="B13" s="92" t="s">
        <v>44</v>
      </c>
      <c r="C13" s="131">
        <v>89959</v>
      </c>
      <c r="D13" s="82">
        <f>36059.38/10</f>
        <v>3605.9379999999996</v>
      </c>
      <c r="E13" s="79"/>
      <c r="F13" s="79"/>
    </row>
    <row r="14" spans="1:6" ht="22.5" customHeight="1" thickBot="1">
      <c r="A14" s="87" t="s">
        <v>123</v>
      </c>
      <c r="B14" s="88" t="s">
        <v>38</v>
      </c>
      <c r="C14" s="129">
        <v>20.87795</v>
      </c>
      <c r="D14" s="83">
        <v>46608</v>
      </c>
      <c r="E14" s="95">
        <v>46608</v>
      </c>
      <c r="F14" s="95">
        <v>46608</v>
      </c>
    </row>
    <row r="15" spans="1:6" ht="22.5" customHeight="1" thickBot="1">
      <c r="A15" s="100" t="s">
        <v>124</v>
      </c>
      <c r="B15" s="94" t="s">
        <v>9</v>
      </c>
      <c r="C15" s="127" t="s">
        <v>80</v>
      </c>
      <c r="D15" s="85" t="s">
        <v>13</v>
      </c>
      <c r="E15" s="96" t="s">
        <v>80</v>
      </c>
      <c r="F15" s="96" t="s">
        <v>80</v>
      </c>
    </row>
  </sheetData>
  <sheetProtection/>
  <mergeCells count="5">
    <mergeCell ref="B2:F2"/>
    <mergeCell ref="B3:D3"/>
    <mergeCell ref="D6:F6"/>
    <mergeCell ref="D7:F7"/>
    <mergeCell ref="D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7">
      <selection activeCell="F6" sqref="F6"/>
    </sheetView>
  </sheetViews>
  <sheetFormatPr defaultColWidth="9.00390625" defaultRowHeight="12.75"/>
  <cols>
    <col min="1" max="1" width="57.75390625" style="1" customWidth="1"/>
    <col min="2" max="2" width="29.375" style="24" customWidth="1"/>
    <col min="3" max="16384" width="9.125" style="1" customWidth="1"/>
  </cols>
  <sheetData>
    <row r="1" spans="1:3" ht="81.75" customHeight="1">
      <c r="A1" s="207" t="s">
        <v>154</v>
      </c>
      <c r="B1" s="207"/>
      <c r="C1" s="33"/>
    </row>
    <row r="2" spans="1:2" ht="15.75">
      <c r="A2" s="208" t="s">
        <v>34</v>
      </c>
      <c r="B2" s="208"/>
    </row>
    <row r="3" spans="1:2" ht="38.25">
      <c r="A3" s="34" t="s">
        <v>33</v>
      </c>
      <c r="B3" s="35" t="s">
        <v>129</v>
      </c>
    </row>
    <row r="4" spans="1:2" ht="63.75">
      <c r="A4" s="34" t="s">
        <v>35</v>
      </c>
      <c r="B4" s="132" t="s">
        <v>155</v>
      </c>
    </row>
    <row r="5" spans="1:2" ht="39">
      <c r="A5" s="36" t="s">
        <v>148</v>
      </c>
      <c r="B5" s="37"/>
    </row>
    <row r="6" spans="1:2" ht="15.75">
      <c r="A6" s="36"/>
      <c r="B6" s="37"/>
    </row>
    <row r="7" spans="1:2" ht="15.75">
      <c r="A7" s="38" t="s">
        <v>130</v>
      </c>
      <c r="B7" s="39"/>
    </row>
    <row r="8" spans="1:2" ht="26.25">
      <c r="A8" s="40" t="s">
        <v>56</v>
      </c>
      <c r="B8" s="39"/>
    </row>
    <row r="9" spans="1:2" ht="15.75">
      <c r="A9" s="104" t="s">
        <v>48</v>
      </c>
      <c r="B9" s="105">
        <v>2826.44</v>
      </c>
    </row>
    <row r="10" spans="1:2" ht="15.75">
      <c r="A10" s="106" t="s">
        <v>54</v>
      </c>
      <c r="B10" s="107">
        <v>3293</v>
      </c>
    </row>
    <row r="11" spans="1:2" ht="15.75">
      <c r="A11" s="38" t="s">
        <v>131</v>
      </c>
      <c r="B11" s="42"/>
    </row>
    <row r="12" spans="1:2" ht="26.25">
      <c r="A12" s="40" t="s">
        <v>57</v>
      </c>
      <c r="B12" s="42"/>
    </row>
    <row r="13" spans="1:2" ht="15.75">
      <c r="A13" s="108" t="s">
        <v>51</v>
      </c>
      <c r="B13" s="109">
        <v>3383.32</v>
      </c>
    </row>
    <row r="14" spans="1:2" ht="15.75">
      <c r="A14" s="106" t="s">
        <v>55</v>
      </c>
      <c r="B14" s="110">
        <v>3941.8</v>
      </c>
    </row>
    <row r="15" spans="1:2" ht="15.75">
      <c r="A15" s="41"/>
      <c r="B15" s="42"/>
    </row>
    <row r="16" spans="1:2" ht="15.75">
      <c r="A16" s="38" t="s">
        <v>132</v>
      </c>
      <c r="B16" s="39"/>
    </row>
    <row r="17" spans="1:2" ht="26.25">
      <c r="A17" s="40" t="s">
        <v>56</v>
      </c>
      <c r="B17" s="39"/>
    </row>
    <row r="18" spans="1:2" ht="15.75">
      <c r="A18" s="104" t="s">
        <v>48</v>
      </c>
      <c r="B18" s="105">
        <v>3110.65</v>
      </c>
    </row>
    <row r="19" spans="1:2" ht="15.75">
      <c r="A19" s="106" t="s">
        <v>54</v>
      </c>
      <c r="B19" s="107">
        <v>3080</v>
      </c>
    </row>
    <row r="20" spans="1:2" ht="15.75">
      <c r="A20" s="38" t="s">
        <v>133</v>
      </c>
      <c r="B20" s="42"/>
    </row>
    <row r="21" spans="1:2" ht="26.25">
      <c r="A21" s="40" t="s">
        <v>57</v>
      </c>
      <c r="B21" s="42"/>
    </row>
    <row r="22" spans="1:2" ht="15.75">
      <c r="A22" s="108" t="s">
        <v>51</v>
      </c>
      <c r="B22" s="109">
        <v>3110.65</v>
      </c>
    </row>
    <row r="23" spans="1:2" ht="15.75">
      <c r="A23" s="106" t="s">
        <v>55</v>
      </c>
      <c r="B23" s="110">
        <v>3080</v>
      </c>
    </row>
    <row r="24" spans="1:2" ht="15.75">
      <c r="A24" s="41"/>
      <c r="B24" s="42"/>
    </row>
    <row r="25" spans="1:2" ht="15.75">
      <c r="A25" s="38" t="s">
        <v>134</v>
      </c>
      <c r="B25" s="39"/>
    </row>
    <row r="26" spans="1:2" ht="26.25">
      <c r="A26" s="40" t="s">
        <v>56</v>
      </c>
      <c r="B26" s="39"/>
    </row>
    <row r="27" spans="1:2" ht="15.75">
      <c r="A27" s="104" t="s">
        <v>48</v>
      </c>
      <c r="B27" s="105">
        <v>3748.73</v>
      </c>
    </row>
    <row r="28" spans="1:2" ht="15.75">
      <c r="A28" s="106" t="s">
        <v>54</v>
      </c>
      <c r="B28" s="107">
        <v>3750.1</v>
      </c>
    </row>
    <row r="29" spans="1:2" ht="15.75">
      <c r="A29" s="38" t="s">
        <v>135</v>
      </c>
      <c r="B29" s="42"/>
    </row>
    <row r="30" spans="1:2" ht="26.25">
      <c r="A30" s="40" t="s">
        <v>57</v>
      </c>
      <c r="B30" s="42"/>
    </row>
    <row r="31" spans="1:2" ht="15.75">
      <c r="A31" s="108" t="s">
        <v>51</v>
      </c>
      <c r="B31" s="109">
        <v>3748.73</v>
      </c>
    </row>
    <row r="32" spans="1:2" ht="15.75">
      <c r="A32" s="106" t="s">
        <v>55</v>
      </c>
      <c r="B32" s="110">
        <v>4231.89</v>
      </c>
    </row>
    <row r="33" spans="1:2" ht="15.75">
      <c r="A33" s="41"/>
      <c r="B33" s="42"/>
    </row>
    <row r="34" spans="1:2" ht="39">
      <c r="A34" s="36" t="s">
        <v>147</v>
      </c>
      <c r="B34" s="42"/>
    </row>
    <row r="35" spans="1:2" ht="15.75">
      <c r="A35" s="38" t="s">
        <v>130</v>
      </c>
      <c r="B35" s="42"/>
    </row>
    <row r="36" spans="1:2" ht="26.25">
      <c r="A36" s="40" t="s">
        <v>56</v>
      </c>
      <c r="B36" s="42"/>
    </row>
    <row r="37" spans="1:2" ht="15.75">
      <c r="A37" s="104" t="s">
        <v>49</v>
      </c>
      <c r="B37" s="109">
        <v>3167.57</v>
      </c>
    </row>
    <row r="38" spans="1:2" ht="15.75">
      <c r="A38" s="38" t="s">
        <v>131</v>
      </c>
      <c r="B38" s="42"/>
    </row>
    <row r="39" spans="1:2" ht="26.25">
      <c r="A39" s="40" t="s">
        <v>58</v>
      </c>
      <c r="B39" s="42"/>
    </row>
    <row r="40" spans="1:2" ht="15.75">
      <c r="A40" s="104" t="s">
        <v>50</v>
      </c>
      <c r="B40" s="109">
        <v>3791.66</v>
      </c>
    </row>
    <row r="41" spans="1:2" ht="15.75">
      <c r="A41" s="41"/>
      <c r="B41" s="42"/>
    </row>
    <row r="42" spans="1:2" ht="15.75">
      <c r="A42" s="38" t="s">
        <v>132</v>
      </c>
      <c r="B42" s="42"/>
    </row>
    <row r="43" spans="1:2" ht="26.25">
      <c r="A43" s="40" t="s">
        <v>56</v>
      </c>
      <c r="B43" s="42"/>
    </row>
    <row r="44" spans="1:2" ht="15.75">
      <c r="A44" s="104" t="s">
        <v>49</v>
      </c>
      <c r="B44" s="109">
        <v>3459.47</v>
      </c>
    </row>
    <row r="45" spans="1:2" ht="15.75">
      <c r="A45" s="38" t="s">
        <v>133</v>
      </c>
      <c r="B45" s="42"/>
    </row>
    <row r="46" spans="1:2" ht="26.25">
      <c r="A46" s="40" t="s">
        <v>58</v>
      </c>
      <c r="B46" s="42"/>
    </row>
    <row r="47" spans="1:2" ht="15.75">
      <c r="A47" s="104" t="s">
        <v>50</v>
      </c>
      <c r="B47" s="109">
        <v>3459.47</v>
      </c>
    </row>
    <row r="48" spans="1:2" ht="15.75">
      <c r="A48" s="41"/>
      <c r="B48" s="42"/>
    </row>
    <row r="49" spans="1:2" ht="15.75">
      <c r="A49" s="38" t="s">
        <v>134</v>
      </c>
      <c r="B49" s="42"/>
    </row>
    <row r="50" spans="1:2" ht="26.25">
      <c r="A50" s="40" t="s">
        <v>56</v>
      </c>
      <c r="B50" s="42"/>
    </row>
    <row r="51" spans="1:2" ht="15.75">
      <c r="A51" s="104" t="s">
        <v>49</v>
      </c>
      <c r="B51" s="109">
        <v>4066.61</v>
      </c>
    </row>
    <row r="52" spans="1:2" ht="15.75">
      <c r="A52" s="38" t="s">
        <v>135</v>
      </c>
      <c r="B52" s="42"/>
    </row>
    <row r="53" spans="1:2" ht="26.25">
      <c r="A53" s="40" t="s">
        <v>58</v>
      </c>
      <c r="B53" s="42"/>
    </row>
    <row r="54" spans="1:2" ht="15.75">
      <c r="A54" s="104" t="s">
        <v>50</v>
      </c>
      <c r="B54" s="109">
        <v>4125.66</v>
      </c>
    </row>
    <row r="55" spans="1:2" ht="15.75">
      <c r="A55" s="41"/>
      <c r="B55" s="42"/>
    </row>
    <row r="56" spans="1:2" ht="26.25">
      <c r="A56" s="36" t="s">
        <v>149</v>
      </c>
      <c r="B56" s="42"/>
    </row>
    <row r="57" spans="1:2" ht="15.75">
      <c r="A57" s="38" t="s">
        <v>130</v>
      </c>
      <c r="B57" s="42"/>
    </row>
    <row r="58" spans="1:2" ht="26.25">
      <c r="A58" s="40" t="s">
        <v>59</v>
      </c>
      <c r="B58" s="42"/>
    </row>
    <row r="59" spans="1:2" ht="15.75">
      <c r="A59" s="108" t="s">
        <v>52</v>
      </c>
      <c r="B59" s="111">
        <v>3211.52</v>
      </c>
    </row>
    <row r="60" spans="1:2" ht="15.75">
      <c r="A60" s="38" t="s">
        <v>131</v>
      </c>
      <c r="B60" s="45"/>
    </row>
    <row r="61" spans="1:2" ht="26.25">
      <c r="A61" s="40" t="s">
        <v>59</v>
      </c>
      <c r="B61" s="45"/>
    </row>
    <row r="62" spans="1:2" ht="15.75">
      <c r="A62" s="108" t="s">
        <v>53</v>
      </c>
      <c r="B62" s="111">
        <v>3452.37</v>
      </c>
    </row>
    <row r="63" spans="1:2" ht="15.75">
      <c r="A63" s="102"/>
      <c r="B63" s="103"/>
    </row>
    <row r="64" spans="1:2" ht="15.75">
      <c r="A64" s="38" t="s">
        <v>132</v>
      </c>
      <c r="B64" s="42"/>
    </row>
    <row r="65" spans="1:2" ht="26.25">
      <c r="A65" s="40" t="s">
        <v>59</v>
      </c>
      <c r="B65" s="42"/>
    </row>
    <row r="66" spans="1:2" ht="15.75">
      <c r="A66" s="108" t="s">
        <v>52</v>
      </c>
      <c r="B66" s="111">
        <v>3452.37</v>
      </c>
    </row>
    <row r="67" spans="1:2" ht="15.75">
      <c r="A67" s="38" t="s">
        <v>133</v>
      </c>
      <c r="B67" s="45"/>
    </row>
    <row r="68" spans="1:2" ht="26.25">
      <c r="A68" s="40" t="s">
        <v>59</v>
      </c>
      <c r="B68" s="45"/>
    </row>
    <row r="69" spans="1:2" ht="15.75">
      <c r="A69" s="108" t="s">
        <v>53</v>
      </c>
      <c r="B69" s="111">
        <v>3452.37</v>
      </c>
    </row>
    <row r="70" spans="1:2" ht="15.75">
      <c r="A70" s="102"/>
      <c r="B70" s="103"/>
    </row>
    <row r="71" spans="1:2" ht="15.75">
      <c r="A71" s="38" t="s">
        <v>134</v>
      </c>
      <c r="B71" s="42"/>
    </row>
    <row r="72" spans="1:2" ht="26.25">
      <c r="A72" s="40" t="s">
        <v>59</v>
      </c>
      <c r="B72" s="42"/>
    </row>
    <row r="73" spans="1:2" ht="15.75">
      <c r="A73" s="108" t="s">
        <v>52</v>
      </c>
      <c r="B73" s="111">
        <v>3694.04</v>
      </c>
    </row>
    <row r="74" spans="1:2" ht="15.75">
      <c r="A74" s="38" t="s">
        <v>135</v>
      </c>
      <c r="B74" s="45"/>
    </row>
    <row r="75" spans="1:2" ht="26.25">
      <c r="A75" s="40" t="s">
        <v>59</v>
      </c>
      <c r="B75" s="45"/>
    </row>
    <row r="76" spans="1:2" ht="15.75">
      <c r="A76" s="108" t="s">
        <v>53</v>
      </c>
      <c r="B76" s="111">
        <v>3952.62</v>
      </c>
    </row>
    <row r="77" spans="1:2" ht="26.25">
      <c r="A77" s="102" t="s">
        <v>32</v>
      </c>
      <c r="B77" s="103"/>
    </row>
    <row r="78" spans="1:2" ht="38.25">
      <c r="A78" s="34" t="s">
        <v>36</v>
      </c>
      <c r="B78" s="43" t="s">
        <v>153</v>
      </c>
    </row>
    <row r="79" spans="1:2" ht="63.75">
      <c r="A79" s="34" t="s">
        <v>37</v>
      </c>
      <c r="B79" s="58" t="s">
        <v>150</v>
      </c>
    </row>
    <row r="80" spans="1:2" ht="15.75">
      <c r="A80" s="44" t="s">
        <v>47</v>
      </c>
      <c r="B80" s="25"/>
    </row>
    <row r="81" spans="1:2" ht="48.75" customHeight="1">
      <c r="A81" s="209" t="s">
        <v>146</v>
      </c>
      <c r="B81" s="209"/>
    </row>
    <row r="82" spans="1:2" ht="55.5" customHeight="1">
      <c r="A82" s="210" t="s">
        <v>136</v>
      </c>
      <c r="B82" s="211"/>
    </row>
  </sheetData>
  <sheetProtection/>
  <mergeCells count="4">
    <mergeCell ref="A1:B1"/>
    <mergeCell ref="A2:B2"/>
    <mergeCell ref="A81:B81"/>
    <mergeCell ref="A82:B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3">
      <selection activeCell="E8" sqref="E8"/>
    </sheetView>
  </sheetViews>
  <sheetFormatPr defaultColWidth="9.00390625" defaultRowHeight="12.75"/>
  <cols>
    <col min="1" max="1" width="4.625" style="49" customWidth="1"/>
    <col min="2" max="2" width="49.25390625" style="50" customWidth="1"/>
    <col min="3" max="3" width="44.875" style="50" customWidth="1"/>
    <col min="4" max="4" width="55.125" style="49" hidden="1" customWidth="1"/>
    <col min="5" max="25" width="55.125" style="49" customWidth="1"/>
    <col min="26" max="16384" width="9.125" style="9" customWidth="1"/>
  </cols>
  <sheetData>
    <row r="1" spans="1:3" ht="67.5" customHeight="1">
      <c r="A1" s="212" t="s">
        <v>306</v>
      </c>
      <c r="B1" s="212"/>
      <c r="C1" s="212"/>
    </row>
    <row r="3" spans="1:25" s="52" customFormat="1" ht="22.5" customHeight="1">
      <c r="A3" s="213" t="s">
        <v>290</v>
      </c>
      <c r="B3" s="213"/>
      <c r="C3" s="21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5" spans="1:3" ht="33">
      <c r="A5" s="53" t="s">
        <v>62</v>
      </c>
      <c r="B5" s="53" t="s">
        <v>63</v>
      </c>
      <c r="C5" s="53" t="s">
        <v>64</v>
      </c>
    </row>
    <row r="6" spans="1:3" ht="66">
      <c r="A6" s="53" t="s">
        <v>119</v>
      </c>
      <c r="B6" s="54" t="s">
        <v>291</v>
      </c>
      <c r="C6" s="54" t="s">
        <v>292</v>
      </c>
    </row>
    <row r="7" spans="1:3" ht="39" customHeight="1">
      <c r="A7" s="53" t="s">
        <v>120</v>
      </c>
      <c r="B7" s="54" t="s">
        <v>294</v>
      </c>
      <c r="C7" s="54" t="s">
        <v>293</v>
      </c>
    </row>
    <row r="8" spans="1:3" ht="81" customHeight="1">
      <c r="A8" s="53" t="s">
        <v>121</v>
      </c>
      <c r="B8" s="54" t="s">
        <v>65</v>
      </c>
      <c r="C8" s="54" t="s">
        <v>66</v>
      </c>
    </row>
    <row r="9" spans="1:3" ht="65.25" customHeight="1">
      <c r="A9" s="53" t="s">
        <v>122</v>
      </c>
      <c r="B9" s="54" t="s">
        <v>295</v>
      </c>
      <c r="C9" s="54" t="s">
        <v>296</v>
      </c>
    </row>
    <row r="10" spans="1:3" ht="61.5" customHeight="1">
      <c r="A10" s="53" t="s">
        <v>123</v>
      </c>
      <c r="B10" s="54" t="s">
        <v>297</v>
      </c>
      <c r="C10" s="54" t="s">
        <v>296</v>
      </c>
    </row>
    <row r="11" spans="1:3" ht="40.5" customHeight="1">
      <c r="A11" s="53" t="s">
        <v>124</v>
      </c>
      <c r="B11" s="54" t="s">
        <v>298</v>
      </c>
      <c r="C11" s="54" t="s">
        <v>299</v>
      </c>
    </row>
    <row r="12" spans="1:3" ht="60" customHeight="1">
      <c r="A12" s="53" t="s">
        <v>307</v>
      </c>
      <c r="B12" s="54" t="s">
        <v>300</v>
      </c>
      <c r="C12" s="198" t="s">
        <v>302</v>
      </c>
    </row>
    <row r="13" spans="1:3" ht="41.25" customHeight="1">
      <c r="A13" s="53" t="s">
        <v>308</v>
      </c>
      <c r="B13" s="54" t="s">
        <v>304</v>
      </c>
      <c r="C13" s="54" t="s">
        <v>303</v>
      </c>
    </row>
    <row r="14" spans="1:3" ht="79.5" customHeight="1">
      <c r="A14" s="53" t="s">
        <v>309</v>
      </c>
      <c r="B14" s="54" t="s">
        <v>67</v>
      </c>
      <c r="C14" s="54" t="s">
        <v>68</v>
      </c>
    </row>
    <row r="15" spans="1:3" ht="27" customHeight="1">
      <c r="A15" s="53" t="s">
        <v>310</v>
      </c>
      <c r="B15" s="54" t="s">
        <v>305</v>
      </c>
      <c r="C15" s="53" t="s">
        <v>69</v>
      </c>
    </row>
    <row r="16" spans="1:4" ht="53.25" customHeight="1">
      <c r="A16" s="53" t="s">
        <v>311</v>
      </c>
      <c r="B16" s="54" t="s">
        <v>70</v>
      </c>
      <c r="C16" s="56">
        <v>3.016</v>
      </c>
      <c r="D16" s="49" t="s">
        <v>152</v>
      </c>
    </row>
    <row r="17" spans="1:4" ht="53.25" customHeight="1">
      <c r="A17" s="53" t="s">
        <v>312</v>
      </c>
      <c r="B17" s="54" t="s">
        <v>71</v>
      </c>
      <c r="C17" s="57">
        <v>2.485</v>
      </c>
      <c r="D17" s="49" t="s">
        <v>151</v>
      </c>
    </row>
    <row r="18" spans="1:3" ht="53.25" customHeight="1">
      <c r="A18" s="53" t="s">
        <v>313</v>
      </c>
      <c r="B18" s="54" t="s">
        <v>72</v>
      </c>
      <c r="C18" s="53" t="s">
        <v>73</v>
      </c>
    </row>
    <row r="19" spans="1:3" ht="53.25" customHeight="1">
      <c r="A19" s="53" t="s">
        <v>314</v>
      </c>
      <c r="B19" s="54" t="s">
        <v>74</v>
      </c>
      <c r="C19" s="53" t="s">
        <v>73</v>
      </c>
    </row>
    <row r="20" spans="1:3" ht="53.25" customHeight="1">
      <c r="A20" s="53" t="s">
        <v>315</v>
      </c>
      <c r="B20" s="54" t="s">
        <v>75</v>
      </c>
      <c r="C20" s="55" t="s">
        <v>76</v>
      </c>
    </row>
    <row r="21" spans="1:3" ht="53.25" customHeight="1">
      <c r="A21" s="53" t="s">
        <v>316</v>
      </c>
      <c r="B21" s="54" t="s">
        <v>77</v>
      </c>
      <c r="C21" s="53">
        <v>1</v>
      </c>
    </row>
  </sheetData>
  <sheetProtection/>
  <mergeCells count="2">
    <mergeCell ref="A1:C1"/>
    <mergeCell ref="A3:C3"/>
  </mergeCells>
  <hyperlinks>
    <hyperlink ref="C12" r:id="rId1" display="www.mmrp.ru&#10;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.75390625" style="176" customWidth="1"/>
    <col min="2" max="2" width="11.75390625" style="177" customWidth="1"/>
    <col min="3" max="3" width="53.875" style="178" customWidth="1"/>
    <col min="4" max="4" width="12.375" style="176" customWidth="1"/>
    <col min="5" max="6" width="16.375" style="25" customWidth="1"/>
    <col min="7" max="7" width="14.875" style="191" customWidth="1"/>
    <col min="8" max="8" width="9.75390625" style="151" bestFit="1" customWidth="1"/>
    <col min="9" max="9" width="13.875" style="151" customWidth="1"/>
    <col min="10" max="16384" width="9.125" style="9" customWidth="1"/>
  </cols>
  <sheetData>
    <row r="1" spans="1:5" ht="53.25" customHeight="1">
      <c r="A1" s="212" t="s">
        <v>306</v>
      </c>
      <c r="B1" s="212"/>
      <c r="C1" s="212"/>
      <c r="D1" s="212"/>
      <c r="E1" s="212"/>
    </row>
    <row r="2" spans="1:2" ht="15.75">
      <c r="A2" s="199"/>
      <c r="B2" s="199"/>
    </row>
    <row r="3" spans="1:4" ht="41.25" customHeight="1">
      <c r="A3" s="221" t="s">
        <v>317</v>
      </c>
      <c r="B3" s="221"/>
      <c r="C3" s="221"/>
      <c r="D3" s="221"/>
    </row>
    <row r="4" spans="1:5" ht="14.25" customHeight="1">
      <c r="A4" s="222"/>
      <c r="B4" s="223"/>
      <c r="C4" s="223"/>
      <c r="D4" s="301"/>
      <c r="E4" s="302"/>
    </row>
    <row r="5" spans="1:6" ht="48" customHeight="1">
      <c r="A5" s="152" t="s">
        <v>171</v>
      </c>
      <c r="B5" s="219" t="s">
        <v>172</v>
      </c>
      <c r="C5" s="219"/>
      <c r="D5" s="152" t="s">
        <v>173</v>
      </c>
      <c r="E5" s="152" t="s">
        <v>318</v>
      </c>
      <c r="F5" s="179"/>
    </row>
    <row r="6" spans="1:9" s="154" customFormat="1" ht="15.75" customHeight="1">
      <c r="A6" s="152">
        <v>1</v>
      </c>
      <c r="B6" s="219">
        <v>2</v>
      </c>
      <c r="C6" s="219"/>
      <c r="D6" s="152">
        <v>3</v>
      </c>
      <c r="E6" s="152">
        <v>4</v>
      </c>
      <c r="F6" s="179"/>
      <c r="G6" s="192"/>
      <c r="H6" s="153"/>
      <c r="I6" s="153"/>
    </row>
    <row r="7" spans="1:9" s="159" customFormat="1" ht="63.75" customHeight="1">
      <c r="A7" s="155">
        <v>1</v>
      </c>
      <c r="B7" s="224" t="s">
        <v>174</v>
      </c>
      <c r="C7" s="225"/>
      <c r="D7" s="156" t="s">
        <v>175</v>
      </c>
      <c r="E7" s="157" t="s">
        <v>176</v>
      </c>
      <c r="F7" s="180"/>
      <c r="G7" s="193"/>
      <c r="H7" s="158"/>
      <c r="I7" s="158"/>
    </row>
    <row r="8" spans="1:9" s="162" customFormat="1" ht="21" customHeight="1">
      <c r="A8" s="160" t="s">
        <v>177</v>
      </c>
      <c r="B8" s="226" t="s">
        <v>178</v>
      </c>
      <c r="C8" s="226"/>
      <c r="D8" s="160" t="s">
        <v>78</v>
      </c>
      <c r="E8" s="161">
        <v>93758.58422</v>
      </c>
      <c r="F8" s="181"/>
      <c r="G8" s="191"/>
      <c r="H8" s="151"/>
      <c r="I8" s="151"/>
    </row>
    <row r="9" spans="1:6" ht="31.5" customHeight="1">
      <c r="A9" s="152" t="s">
        <v>179</v>
      </c>
      <c r="B9" s="218" t="s">
        <v>180</v>
      </c>
      <c r="C9" s="218"/>
      <c r="D9" s="152" t="s">
        <v>78</v>
      </c>
      <c r="E9" s="164">
        <v>160769.3278</v>
      </c>
      <c r="F9" s="181"/>
    </row>
    <row r="10" spans="1:6" ht="27" customHeight="1">
      <c r="A10" s="152" t="s">
        <v>181</v>
      </c>
      <c r="B10" s="218" t="s">
        <v>182</v>
      </c>
      <c r="C10" s="218"/>
      <c r="D10" s="152" t="s">
        <v>78</v>
      </c>
      <c r="E10" s="165" t="s">
        <v>79</v>
      </c>
      <c r="F10" s="182"/>
    </row>
    <row r="11" spans="1:6" ht="21" customHeight="1">
      <c r="A11" s="152" t="s">
        <v>183</v>
      </c>
      <c r="B11" s="218" t="s">
        <v>184</v>
      </c>
      <c r="C11" s="218"/>
      <c r="D11" s="152" t="s">
        <v>78</v>
      </c>
      <c r="E11" s="166">
        <v>74959.85332</v>
      </c>
      <c r="F11" s="183"/>
    </row>
    <row r="12" spans="1:6" ht="18" customHeight="1">
      <c r="A12" s="219" t="s">
        <v>185</v>
      </c>
      <c r="B12" s="220" t="s">
        <v>186</v>
      </c>
      <c r="C12" s="163" t="s">
        <v>187</v>
      </c>
      <c r="D12" s="152" t="s">
        <v>78</v>
      </c>
      <c r="E12" s="166">
        <f>E11</f>
        <v>74959.85332</v>
      </c>
      <c r="F12" s="183"/>
    </row>
    <row r="13" spans="1:6" ht="18" customHeight="1">
      <c r="A13" s="219"/>
      <c r="B13" s="220"/>
      <c r="C13" s="163" t="s">
        <v>188</v>
      </c>
      <c r="D13" s="152" t="s">
        <v>189</v>
      </c>
      <c r="E13" s="167">
        <v>6.257</v>
      </c>
      <c r="F13" s="184"/>
    </row>
    <row r="14" spans="1:6" ht="37.5" customHeight="1">
      <c r="A14" s="219"/>
      <c r="B14" s="220"/>
      <c r="C14" s="163" t="s">
        <v>190</v>
      </c>
      <c r="D14" s="152" t="s">
        <v>78</v>
      </c>
      <c r="E14" s="167">
        <f>E12/E13/1000</f>
        <v>11.980158753396196</v>
      </c>
      <c r="F14" s="184"/>
    </row>
    <row r="15" spans="1:6" ht="71.25" customHeight="1">
      <c r="A15" s="219"/>
      <c r="B15" s="220"/>
      <c r="C15" s="163" t="s">
        <v>191</v>
      </c>
      <c r="D15" s="152" t="s">
        <v>192</v>
      </c>
      <c r="E15" s="168" t="s">
        <v>193</v>
      </c>
      <c r="F15" s="185"/>
    </row>
    <row r="16" spans="1:6" ht="18.75" customHeight="1">
      <c r="A16" s="219" t="s">
        <v>194</v>
      </c>
      <c r="B16" s="220" t="s">
        <v>195</v>
      </c>
      <c r="C16" s="163" t="s">
        <v>187</v>
      </c>
      <c r="D16" s="152" t="s">
        <v>78</v>
      </c>
      <c r="E16" s="169"/>
      <c r="F16" s="186"/>
    </row>
    <row r="17" spans="1:6" ht="18.75" customHeight="1">
      <c r="A17" s="219"/>
      <c r="B17" s="220"/>
      <c r="C17" s="163" t="s">
        <v>188</v>
      </c>
      <c r="D17" s="152" t="s">
        <v>196</v>
      </c>
      <c r="E17" s="169"/>
      <c r="F17" s="186"/>
    </row>
    <row r="18" spans="1:6" ht="27" customHeight="1">
      <c r="A18" s="219"/>
      <c r="B18" s="220"/>
      <c r="C18" s="163" t="s">
        <v>190</v>
      </c>
      <c r="D18" s="152" t="s">
        <v>78</v>
      </c>
      <c r="E18" s="169"/>
      <c r="F18" s="186"/>
    </row>
    <row r="19" spans="1:6" ht="18.75" customHeight="1">
      <c r="A19" s="219"/>
      <c r="B19" s="220"/>
      <c r="C19" s="163" t="s">
        <v>191</v>
      </c>
      <c r="D19" s="152" t="s">
        <v>192</v>
      </c>
      <c r="E19" s="169"/>
      <c r="F19" s="186"/>
    </row>
    <row r="20" spans="1:6" ht="18.75" customHeight="1">
      <c r="A20" s="219" t="s">
        <v>197</v>
      </c>
      <c r="B20" s="220" t="s">
        <v>198</v>
      </c>
      <c r="C20" s="163" t="s">
        <v>187</v>
      </c>
      <c r="D20" s="152" t="s">
        <v>78</v>
      </c>
      <c r="E20" s="169"/>
      <c r="F20" s="186"/>
    </row>
    <row r="21" spans="1:6" ht="18.75" customHeight="1">
      <c r="A21" s="219"/>
      <c r="B21" s="220"/>
      <c r="C21" s="163" t="s">
        <v>188</v>
      </c>
      <c r="D21" s="152" t="s">
        <v>199</v>
      </c>
      <c r="E21" s="169"/>
      <c r="F21" s="186"/>
    </row>
    <row r="22" spans="1:6" ht="32.25" customHeight="1">
      <c r="A22" s="219"/>
      <c r="B22" s="220"/>
      <c r="C22" s="163" t="s">
        <v>190</v>
      </c>
      <c r="D22" s="152" t="s">
        <v>78</v>
      </c>
      <c r="E22" s="169"/>
      <c r="F22" s="186"/>
    </row>
    <row r="23" spans="1:6" ht="33.75" customHeight="1">
      <c r="A23" s="219"/>
      <c r="B23" s="220"/>
      <c r="C23" s="163" t="s">
        <v>191</v>
      </c>
      <c r="D23" s="152" t="s">
        <v>192</v>
      </c>
      <c r="E23" s="170"/>
      <c r="F23" s="187"/>
    </row>
    <row r="24" spans="1:6" ht="36" customHeight="1">
      <c r="A24" s="152" t="s">
        <v>200</v>
      </c>
      <c r="B24" s="218" t="s">
        <v>201</v>
      </c>
      <c r="C24" s="218"/>
      <c r="D24" s="152" t="s">
        <v>78</v>
      </c>
      <c r="E24" s="166">
        <f>(4541.27465+1283.36104)</f>
        <v>5824.63569</v>
      </c>
      <c r="F24" s="183"/>
    </row>
    <row r="25" spans="1:6" ht="21" customHeight="1">
      <c r="A25" s="152" t="s">
        <v>202</v>
      </c>
      <c r="B25" s="218" t="s">
        <v>203</v>
      </c>
      <c r="C25" s="218"/>
      <c r="D25" s="152" t="s">
        <v>204</v>
      </c>
      <c r="E25" s="167">
        <f>E24/E26</f>
        <v>2.5486577688078857</v>
      </c>
      <c r="F25" s="184"/>
    </row>
    <row r="26" spans="1:6" ht="20.25" customHeight="1">
      <c r="A26" s="152" t="s">
        <v>205</v>
      </c>
      <c r="B26" s="218" t="s">
        <v>206</v>
      </c>
      <c r="C26" s="218"/>
      <c r="D26" s="152" t="s">
        <v>207</v>
      </c>
      <c r="E26" s="166">
        <f>(1778.0033+507.3705)</f>
        <v>2285.3738000000003</v>
      </c>
      <c r="F26" s="183"/>
    </row>
    <row r="27" spans="1:6" ht="30" customHeight="1">
      <c r="A27" s="152" t="s">
        <v>208</v>
      </c>
      <c r="B27" s="218" t="s">
        <v>209</v>
      </c>
      <c r="C27" s="218"/>
      <c r="D27" s="152" t="s">
        <v>78</v>
      </c>
      <c r="E27" s="164">
        <v>2274.01234</v>
      </c>
      <c r="F27" s="181"/>
    </row>
    <row r="28" spans="1:6" ht="21" customHeight="1">
      <c r="A28" s="152" t="s">
        <v>210</v>
      </c>
      <c r="B28" s="218" t="s">
        <v>211</v>
      </c>
      <c r="C28" s="218"/>
      <c r="D28" s="152" t="s">
        <v>78</v>
      </c>
      <c r="E28" s="164" t="s">
        <v>79</v>
      </c>
      <c r="F28" s="181"/>
    </row>
    <row r="29" spans="1:6" ht="21" customHeight="1">
      <c r="A29" s="152" t="s">
        <v>212</v>
      </c>
      <c r="B29" s="218" t="s">
        <v>213</v>
      </c>
      <c r="C29" s="218"/>
      <c r="D29" s="152" t="s">
        <v>78</v>
      </c>
      <c r="E29" s="164">
        <v>20221.59057</v>
      </c>
      <c r="F29" s="181"/>
    </row>
    <row r="30" spans="1:6" ht="36.75" customHeight="1">
      <c r="A30" s="152" t="s">
        <v>214</v>
      </c>
      <c r="B30" s="218" t="s">
        <v>215</v>
      </c>
      <c r="C30" s="218"/>
      <c r="D30" s="152" t="s">
        <v>78</v>
      </c>
      <c r="E30" s="164">
        <v>6094.49298</v>
      </c>
      <c r="F30" s="181"/>
    </row>
    <row r="31" spans="1:6" ht="36" customHeight="1">
      <c r="A31" s="152" t="s">
        <v>216</v>
      </c>
      <c r="B31" s="218" t="s">
        <v>319</v>
      </c>
      <c r="C31" s="218"/>
      <c r="D31" s="152" t="s">
        <v>78</v>
      </c>
      <c r="E31" s="164" t="s">
        <v>79</v>
      </c>
      <c r="F31" s="181"/>
    </row>
    <row r="32" spans="1:6" ht="30.75" customHeight="1">
      <c r="A32" s="152" t="s">
        <v>217</v>
      </c>
      <c r="B32" s="218" t="s">
        <v>320</v>
      </c>
      <c r="C32" s="218"/>
      <c r="D32" s="152" t="s">
        <v>78</v>
      </c>
      <c r="E32" s="164" t="s">
        <v>79</v>
      </c>
      <c r="F32" s="181"/>
    </row>
    <row r="33" spans="1:6" ht="18" customHeight="1">
      <c r="A33" s="152" t="s">
        <v>218</v>
      </c>
      <c r="B33" s="218" t="s">
        <v>219</v>
      </c>
      <c r="C33" s="218"/>
      <c r="D33" s="152" t="s">
        <v>78</v>
      </c>
      <c r="E33" s="164">
        <v>1761.17336</v>
      </c>
      <c r="F33" s="181"/>
    </row>
    <row r="34" spans="1:6" ht="28.5" customHeight="1">
      <c r="A34" s="152" t="s">
        <v>220</v>
      </c>
      <c r="B34" s="218" t="s">
        <v>221</v>
      </c>
      <c r="C34" s="218"/>
      <c r="D34" s="152" t="s">
        <v>78</v>
      </c>
      <c r="E34" s="164" t="s">
        <v>79</v>
      </c>
      <c r="F34" s="181"/>
    </row>
    <row r="35" spans="1:9" s="2" customFormat="1" ht="23.25" customHeight="1">
      <c r="A35" s="171" t="s">
        <v>222</v>
      </c>
      <c r="B35" s="215" t="s">
        <v>223</v>
      </c>
      <c r="C35" s="215"/>
      <c r="D35" s="163" t="s">
        <v>78</v>
      </c>
      <c r="E35" s="164">
        <f>5450.61999+2918.25564+530.27+40.15</f>
        <v>8939.29563</v>
      </c>
      <c r="F35" s="181"/>
      <c r="G35" s="194"/>
      <c r="H35" s="172"/>
      <c r="I35" s="172"/>
    </row>
    <row r="36" spans="1:9" s="2" customFormat="1" ht="18.75" customHeight="1">
      <c r="A36" s="171" t="s">
        <v>224</v>
      </c>
      <c r="B36" s="215" t="s">
        <v>225</v>
      </c>
      <c r="C36" s="215"/>
      <c r="D36" s="163" t="s">
        <v>78</v>
      </c>
      <c r="E36" s="164"/>
      <c r="F36" s="181"/>
      <c r="G36" s="194"/>
      <c r="H36" s="172"/>
      <c r="I36" s="172"/>
    </row>
    <row r="37" spans="1:6" ht="25.5" customHeight="1">
      <c r="A37" s="173" t="s">
        <v>226</v>
      </c>
      <c r="B37" s="215" t="s">
        <v>227</v>
      </c>
      <c r="C37" s="215"/>
      <c r="D37" s="152" t="s">
        <v>78</v>
      </c>
      <c r="E37" s="164">
        <v>24378.42473</v>
      </c>
      <c r="F37" s="181"/>
    </row>
    <row r="38" spans="1:6" ht="25.5" customHeight="1">
      <c r="A38" s="173" t="s">
        <v>228</v>
      </c>
      <c r="B38" s="215" t="s">
        <v>225</v>
      </c>
      <c r="C38" s="215"/>
      <c r="D38" s="152" t="s">
        <v>78</v>
      </c>
      <c r="E38" s="164" t="s">
        <v>79</v>
      </c>
      <c r="F38" s="181"/>
    </row>
    <row r="39" spans="1:6" ht="33" customHeight="1">
      <c r="A39" s="173" t="s">
        <v>229</v>
      </c>
      <c r="B39" s="215" t="s">
        <v>230</v>
      </c>
      <c r="C39" s="215"/>
      <c r="D39" s="152" t="s">
        <v>78</v>
      </c>
      <c r="E39" s="164">
        <v>5053.18011</v>
      </c>
      <c r="F39" s="181"/>
    </row>
    <row r="40" spans="1:6" ht="33" customHeight="1">
      <c r="A40" s="173" t="s">
        <v>231</v>
      </c>
      <c r="B40" s="215" t="s">
        <v>232</v>
      </c>
      <c r="C40" s="215"/>
      <c r="D40" s="152" t="s">
        <v>78</v>
      </c>
      <c r="E40" s="164">
        <f>10448.64349+5.895+20.22871+371.69128+35.63862+311.22036+69.34619</f>
        <v>11262.66365</v>
      </c>
      <c r="F40" s="181"/>
    </row>
    <row r="41" spans="1:6" ht="30" customHeight="1">
      <c r="A41" s="173" t="s">
        <v>233</v>
      </c>
      <c r="B41" s="215" t="s">
        <v>234</v>
      </c>
      <c r="C41" s="215"/>
      <c r="D41" s="152" t="s">
        <v>78</v>
      </c>
      <c r="E41" s="164" t="s">
        <v>80</v>
      </c>
      <c r="F41" s="181"/>
    </row>
    <row r="42" spans="1:6" ht="51" customHeight="1">
      <c r="A42" s="173" t="s">
        <v>235</v>
      </c>
      <c r="B42" s="215" t="s">
        <v>236</v>
      </c>
      <c r="C42" s="215"/>
      <c r="D42" s="152" t="s">
        <v>78</v>
      </c>
      <c r="E42" s="164" t="s">
        <v>80</v>
      </c>
      <c r="F42" s="181"/>
    </row>
    <row r="43" spans="1:9" s="162" customFormat="1" ht="63.75" customHeight="1">
      <c r="A43" s="174" t="s">
        <v>237</v>
      </c>
      <c r="B43" s="217" t="s">
        <v>238</v>
      </c>
      <c r="C43" s="217"/>
      <c r="D43" s="160" t="s">
        <v>78</v>
      </c>
      <c r="E43" s="303" t="s">
        <v>321</v>
      </c>
      <c r="F43" s="188"/>
      <c r="G43" s="191"/>
      <c r="H43" s="151"/>
      <c r="I43" s="151"/>
    </row>
    <row r="44" spans="1:9" s="162" customFormat="1" ht="30" customHeight="1">
      <c r="A44" s="174" t="s">
        <v>239</v>
      </c>
      <c r="B44" s="217" t="s">
        <v>240</v>
      </c>
      <c r="C44" s="217"/>
      <c r="D44" s="160" t="s">
        <v>78</v>
      </c>
      <c r="E44" s="164">
        <v>31940</v>
      </c>
      <c r="F44" s="181"/>
      <c r="G44" s="191"/>
      <c r="H44" s="151"/>
      <c r="I44" s="151"/>
    </row>
    <row r="45" spans="1:9" s="162" customFormat="1" ht="30" customHeight="1">
      <c r="A45" s="174" t="s">
        <v>241</v>
      </c>
      <c r="B45" s="217" t="s">
        <v>242</v>
      </c>
      <c r="C45" s="217"/>
      <c r="D45" s="160" t="s">
        <v>78</v>
      </c>
      <c r="E45" s="161" t="s">
        <v>79</v>
      </c>
      <c r="F45" s="181"/>
      <c r="G45" s="191"/>
      <c r="H45" s="151"/>
      <c r="I45" s="151"/>
    </row>
    <row r="46" spans="1:6" ht="30" customHeight="1">
      <c r="A46" s="173" t="s">
        <v>243</v>
      </c>
      <c r="B46" s="215" t="s">
        <v>244</v>
      </c>
      <c r="C46" s="215"/>
      <c r="D46" s="152" t="s">
        <v>78</v>
      </c>
      <c r="E46" s="164">
        <f>E8-E9</f>
        <v>-67010.74358</v>
      </c>
      <c r="F46" s="181"/>
    </row>
    <row r="47" spans="1:6" ht="64.5" customHeight="1">
      <c r="A47" s="173" t="s">
        <v>245</v>
      </c>
      <c r="B47" s="215" t="s">
        <v>246</v>
      </c>
      <c r="C47" s="215"/>
      <c r="D47" s="152" t="s">
        <v>78</v>
      </c>
      <c r="E47" s="165" t="s">
        <v>79</v>
      </c>
      <c r="F47" s="182"/>
    </row>
    <row r="48" spans="1:6" ht="21.75" customHeight="1">
      <c r="A48" s="173" t="s">
        <v>247</v>
      </c>
      <c r="B48" s="215" t="s">
        <v>248</v>
      </c>
      <c r="C48" s="215"/>
      <c r="D48" s="175" t="s">
        <v>249</v>
      </c>
      <c r="E48" s="195">
        <v>140</v>
      </c>
      <c r="F48" s="189"/>
    </row>
    <row r="49" spans="1:6" ht="21.75" customHeight="1">
      <c r="A49" s="173" t="s">
        <v>250</v>
      </c>
      <c r="B49" s="215" t="s">
        <v>251</v>
      </c>
      <c r="C49" s="215"/>
      <c r="D49" s="175" t="s">
        <v>249</v>
      </c>
      <c r="E49" s="196">
        <v>10.975</v>
      </c>
      <c r="F49" s="190"/>
    </row>
    <row r="50" spans="1:6" ht="40.5" customHeight="1">
      <c r="A50" s="173" t="s">
        <v>252</v>
      </c>
      <c r="B50" s="215" t="s">
        <v>253</v>
      </c>
      <c r="C50" s="215"/>
      <c r="D50" s="175" t="s">
        <v>254</v>
      </c>
      <c r="E50" s="167">
        <v>59.539</v>
      </c>
      <c r="F50" s="184"/>
    </row>
    <row r="51" spans="1:6" ht="39" customHeight="1">
      <c r="A51" s="173" t="s">
        <v>255</v>
      </c>
      <c r="B51" s="215" t="s">
        <v>256</v>
      </c>
      <c r="C51" s="215"/>
      <c r="D51" s="175" t="s">
        <v>254</v>
      </c>
      <c r="E51" s="304">
        <v>0</v>
      </c>
      <c r="F51" s="182"/>
    </row>
    <row r="52" spans="1:6" ht="26.25" customHeight="1">
      <c r="A52" s="173" t="s">
        <v>257</v>
      </c>
      <c r="B52" s="214" t="s">
        <v>322</v>
      </c>
      <c r="C52" s="214"/>
      <c r="D52" s="175" t="s">
        <v>254</v>
      </c>
      <c r="E52" s="167">
        <v>30.50084</v>
      </c>
      <c r="F52" s="184"/>
    </row>
    <row r="53" spans="1:6" ht="21" customHeight="1">
      <c r="A53" s="173" t="s">
        <v>258</v>
      </c>
      <c r="B53" s="215" t="s">
        <v>259</v>
      </c>
      <c r="C53" s="215"/>
      <c r="D53" s="175" t="s">
        <v>254</v>
      </c>
      <c r="E53" s="196">
        <f>7.54832+2.44434</f>
        <v>9.99266</v>
      </c>
      <c r="F53" s="184"/>
    </row>
    <row r="54" spans="1:6" ht="21" customHeight="1">
      <c r="A54" s="173" t="s">
        <v>260</v>
      </c>
      <c r="B54" s="215" t="s">
        <v>261</v>
      </c>
      <c r="C54" s="215"/>
      <c r="D54" s="175" t="s">
        <v>254</v>
      </c>
      <c r="E54" s="196">
        <f>9.9778+10.53038</f>
        <v>20.50818</v>
      </c>
      <c r="F54" s="184"/>
    </row>
    <row r="55" spans="1:6" ht="33" customHeight="1">
      <c r="A55" s="173" t="s">
        <v>262</v>
      </c>
      <c r="B55" s="215" t="s">
        <v>263</v>
      </c>
      <c r="C55" s="215"/>
      <c r="D55" s="175" t="s">
        <v>323</v>
      </c>
      <c r="E55" s="305">
        <v>2543</v>
      </c>
      <c r="F55" s="184"/>
    </row>
    <row r="56" spans="1:6" ht="21" customHeight="1">
      <c r="A56" s="173" t="s">
        <v>264</v>
      </c>
      <c r="B56" s="214" t="s">
        <v>265</v>
      </c>
      <c r="C56" s="214"/>
      <c r="D56" s="175" t="s">
        <v>254</v>
      </c>
      <c r="E56" s="167">
        <v>19.04516</v>
      </c>
      <c r="F56" s="184"/>
    </row>
    <row r="57" spans="1:6" ht="30" customHeight="1">
      <c r="A57" s="173" t="s">
        <v>266</v>
      </c>
      <c r="B57" s="216" t="s">
        <v>267</v>
      </c>
      <c r="C57" s="216"/>
      <c r="D57" s="175" t="s">
        <v>268</v>
      </c>
      <c r="E57" s="306">
        <v>59</v>
      </c>
      <c r="F57" s="189"/>
    </row>
    <row r="58" spans="1:9" ht="40.5" customHeight="1">
      <c r="A58" s="173" t="s">
        <v>269</v>
      </c>
      <c r="B58" s="214" t="s">
        <v>270</v>
      </c>
      <c r="C58" s="214"/>
      <c r="D58" s="175" t="s">
        <v>268</v>
      </c>
      <c r="E58" s="165" t="s">
        <v>79</v>
      </c>
      <c r="F58" s="182"/>
      <c r="H58" s="151">
        <v>16.68</v>
      </c>
      <c r="I58" s="151">
        <f>G58*H58</f>
        <v>0</v>
      </c>
    </row>
    <row r="59" spans="1:9" ht="35.25" customHeight="1">
      <c r="A59" s="173" t="s">
        <v>271</v>
      </c>
      <c r="B59" s="214" t="s">
        <v>272</v>
      </c>
      <c r="C59" s="214"/>
      <c r="D59" s="175" t="s">
        <v>273</v>
      </c>
      <c r="E59" s="196">
        <f>(E13*1.37)/49.546</f>
        <v>0.1730127558228717</v>
      </c>
      <c r="F59" s="182"/>
      <c r="H59" s="151">
        <v>16.68</v>
      </c>
      <c r="I59" s="151">
        <f aca="true" t="shared" si="0" ref="I59:I69">G59*H59</f>
        <v>0</v>
      </c>
    </row>
    <row r="60" spans="1:9" ht="35.25" customHeight="1">
      <c r="A60" s="173" t="s">
        <v>274</v>
      </c>
      <c r="B60" s="214" t="s">
        <v>275</v>
      </c>
      <c r="C60" s="214"/>
      <c r="D60" s="175" t="s">
        <v>276</v>
      </c>
      <c r="E60" s="196">
        <f>(1778.0033+507.3705)/49.546</f>
        <v>46.12630282969362</v>
      </c>
      <c r="F60" s="182"/>
      <c r="H60" s="151">
        <v>16.68</v>
      </c>
      <c r="I60" s="151">
        <f t="shared" si="0"/>
        <v>0</v>
      </c>
    </row>
    <row r="61" spans="1:9" ht="35.25" customHeight="1">
      <c r="A61" s="173" t="s">
        <v>277</v>
      </c>
      <c r="B61" s="214" t="s">
        <v>278</v>
      </c>
      <c r="C61" s="214"/>
      <c r="D61" s="175" t="s">
        <v>279</v>
      </c>
      <c r="E61" s="196">
        <f>E27/((22.67+22.02+22.71+22.02)/2)/49.546</f>
        <v>1.0265486799969263</v>
      </c>
      <c r="F61" s="182"/>
      <c r="H61" s="151">
        <v>16.68</v>
      </c>
      <c r="I61" s="151">
        <f t="shared" si="0"/>
        <v>0</v>
      </c>
    </row>
    <row r="62" spans="6:9" ht="15">
      <c r="F62" s="182"/>
      <c r="H62" s="151">
        <v>16.68</v>
      </c>
      <c r="I62" s="151">
        <f t="shared" si="0"/>
        <v>0</v>
      </c>
    </row>
    <row r="63" spans="6:9" ht="15">
      <c r="F63" s="182"/>
      <c r="H63" s="151">
        <v>16.68</v>
      </c>
      <c r="I63" s="151">
        <f t="shared" si="0"/>
        <v>0</v>
      </c>
    </row>
    <row r="64" spans="6:9" ht="15">
      <c r="F64" s="182"/>
      <c r="H64" s="151">
        <v>19.53</v>
      </c>
      <c r="I64" s="151">
        <f t="shared" si="0"/>
        <v>0</v>
      </c>
    </row>
    <row r="65" spans="6:9" ht="15">
      <c r="F65" s="182"/>
      <c r="H65" s="151">
        <v>19.53</v>
      </c>
      <c r="I65" s="151">
        <f t="shared" si="0"/>
        <v>0</v>
      </c>
    </row>
    <row r="66" spans="6:9" ht="15">
      <c r="F66" s="182"/>
      <c r="H66" s="151">
        <v>19.53</v>
      </c>
      <c r="I66" s="151">
        <f t="shared" si="0"/>
        <v>0</v>
      </c>
    </row>
    <row r="67" spans="6:9" ht="15">
      <c r="F67" s="182"/>
      <c r="H67" s="151">
        <v>19.53</v>
      </c>
      <c r="I67" s="151">
        <f t="shared" si="0"/>
        <v>0</v>
      </c>
    </row>
    <row r="68" spans="6:9" ht="15">
      <c r="F68" s="182"/>
      <c r="H68" s="151">
        <v>19.53</v>
      </c>
      <c r="I68" s="151">
        <f t="shared" si="0"/>
        <v>0</v>
      </c>
    </row>
    <row r="69" spans="6:9" ht="15">
      <c r="F69" s="182"/>
      <c r="H69" s="151">
        <v>19.53</v>
      </c>
      <c r="I69" s="151">
        <f t="shared" si="0"/>
        <v>0</v>
      </c>
    </row>
    <row r="70" spans="8:9" ht="15">
      <c r="H70" s="151" t="e">
        <f>I70/G70</f>
        <v>#DIV/0!</v>
      </c>
      <c r="I70" s="151">
        <f>SUM(I58:I69)</f>
        <v>0</v>
      </c>
    </row>
  </sheetData>
  <sheetProtection/>
  <mergeCells count="54"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A16:A19"/>
    <mergeCell ref="B16:B19"/>
    <mergeCell ref="A20:A23"/>
    <mergeCell ref="B20:B23"/>
    <mergeCell ref="B24:C24"/>
    <mergeCell ref="B25:C25"/>
    <mergeCell ref="B8:C8"/>
    <mergeCell ref="B9:C9"/>
    <mergeCell ref="B10:C10"/>
    <mergeCell ref="B11:C11"/>
    <mergeCell ref="A12:A15"/>
    <mergeCell ref="B12:B15"/>
    <mergeCell ref="A1:E1"/>
    <mergeCell ref="A3:D3"/>
    <mergeCell ref="A4:D4"/>
    <mergeCell ref="B5:C5"/>
    <mergeCell ref="B6:C6"/>
    <mergeCell ref="B7:C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1"/>
  <sheetViews>
    <sheetView zoomScalePageLayoutView="0" workbookViewId="0" topLeftCell="B1">
      <selection activeCell="H17" sqref="H17"/>
    </sheetView>
  </sheetViews>
  <sheetFormatPr defaultColWidth="9.00390625" defaultRowHeight="12.75"/>
  <cols>
    <col min="1" max="1" width="0" style="139" hidden="1" customWidth="1"/>
    <col min="2" max="2" width="6.875" style="139" customWidth="1"/>
    <col min="3" max="3" width="50.75390625" style="139" customWidth="1"/>
    <col min="4" max="4" width="48.625" style="139" customWidth="1"/>
    <col min="5" max="16384" width="9.125" style="139" customWidth="1"/>
  </cols>
  <sheetData>
    <row r="2" spans="1:256" ht="54" customHeight="1">
      <c r="A2" s="133"/>
      <c r="B2" s="212" t="s">
        <v>306</v>
      </c>
      <c r="C2" s="212"/>
      <c r="D2" s="212"/>
      <c r="E2" s="134"/>
      <c r="F2" s="134"/>
      <c r="G2" s="134"/>
      <c r="H2" s="134"/>
      <c r="I2" s="134"/>
      <c r="J2" s="134"/>
      <c r="K2" s="134"/>
      <c r="L2" s="134"/>
      <c r="M2" s="134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</row>
    <row r="3" spans="1:256" ht="15.75">
      <c r="A3" s="133"/>
      <c r="B3" s="199"/>
      <c r="C3" s="199"/>
      <c r="D3" s="199"/>
      <c r="E3" s="134"/>
      <c r="F3" s="134"/>
      <c r="G3" s="134"/>
      <c r="H3" s="134"/>
      <c r="I3" s="134"/>
      <c r="J3" s="134"/>
      <c r="K3" s="134"/>
      <c r="L3" s="134"/>
      <c r="M3" s="134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spans="1:256" ht="16.5">
      <c r="A4" s="133"/>
      <c r="B4" s="227" t="s">
        <v>324</v>
      </c>
      <c r="C4" s="227"/>
      <c r="D4" s="227"/>
      <c r="E4" s="135"/>
      <c r="F4" s="135"/>
      <c r="G4" s="135"/>
      <c r="H4" s="135"/>
      <c r="I4" s="135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spans="1:256" ht="12.75" thickBot="1">
      <c r="A5" s="133"/>
      <c r="B5" s="136"/>
      <c r="C5" s="136"/>
      <c r="D5" s="136"/>
      <c r="E5" s="137"/>
      <c r="F5" s="137"/>
      <c r="G5" s="137"/>
      <c r="H5" s="137"/>
      <c r="I5" s="137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spans="1:256" ht="15" thickBot="1">
      <c r="A6" s="133"/>
      <c r="B6" s="140" t="s">
        <v>62</v>
      </c>
      <c r="C6" s="141" t="s">
        <v>63</v>
      </c>
      <c r="D6" s="141" t="s">
        <v>318</v>
      </c>
      <c r="E6" s="137"/>
      <c r="F6" s="137"/>
      <c r="G6" s="137"/>
      <c r="H6" s="137"/>
      <c r="I6" s="137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256" ht="15.75" thickBot="1">
      <c r="A7" s="133"/>
      <c r="B7" s="142">
        <v>1</v>
      </c>
      <c r="C7" s="143">
        <v>2</v>
      </c>
      <c r="D7" s="143">
        <v>3</v>
      </c>
      <c r="E7" s="137"/>
      <c r="F7" s="137"/>
      <c r="G7" s="137"/>
      <c r="H7" s="137"/>
      <c r="I7" s="137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pans="1:256" ht="15">
      <c r="A8" s="133"/>
      <c r="B8" s="228">
        <v>1</v>
      </c>
      <c r="C8" s="230" t="s">
        <v>156</v>
      </c>
      <c r="D8" s="144" t="s">
        <v>325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spans="1:256" ht="15.75" thickBot="1">
      <c r="A9" s="133"/>
      <c r="B9" s="229"/>
      <c r="C9" s="231"/>
      <c r="D9" s="145" t="s">
        <v>326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spans="1:256" ht="30.75" thickBot="1">
      <c r="A10" s="133"/>
      <c r="B10" s="146">
        <v>2</v>
      </c>
      <c r="C10" s="147" t="s">
        <v>157</v>
      </c>
      <c r="D10" s="145">
        <v>0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spans="1:256" ht="32.25">
      <c r="A11" s="133"/>
      <c r="B11" s="228">
        <v>3</v>
      </c>
      <c r="C11" s="230" t="s">
        <v>327</v>
      </c>
      <c r="D11" s="148" t="s">
        <v>160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spans="1:256" ht="32.25">
      <c r="A12" s="133"/>
      <c r="B12" s="232"/>
      <c r="C12" s="233"/>
      <c r="D12" s="148" t="s">
        <v>161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spans="1:256" ht="32.25">
      <c r="A13" s="138"/>
      <c r="B13" s="232"/>
      <c r="C13" s="233"/>
      <c r="D13" s="148" t="s">
        <v>162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  <c r="IV13" s="138"/>
    </row>
    <row r="14" spans="1:256" ht="62.25">
      <c r="A14" s="133"/>
      <c r="B14" s="232"/>
      <c r="C14" s="233"/>
      <c r="D14" s="148" t="s">
        <v>163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spans="1:256" ht="47.25">
      <c r="A15" s="133"/>
      <c r="B15" s="232"/>
      <c r="C15" s="233"/>
      <c r="D15" s="307" t="s">
        <v>328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spans="1:256" ht="47.25">
      <c r="A16" s="133"/>
      <c r="B16" s="232"/>
      <c r="C16" s="233"/>
      <c r="D16" s="307" t="s">
        <v>329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spans="2:4" ht="32.25">
      <c r="B17" s="232"/>
      <c r="C17" s="233"/>
      <c r="D17" s="148" t="s">
        <v>164</v>
      </c>
    </row>
    <row r="18" spans="2:4" ht="31.5">
      <c r="B18" s="232"/>
      <c r="C18" s="233"/>
      <c r="D18" s="148" t="s">
        <v>165</v>
      </c>
    </row>
    <row r="19" spans="2:4" ht="17.25">
      <c r="B19" s="232"/>
      <c r="C19" s="233"/>
      <c r="D19" s="148" t="s">
        <v>166</v>
      </c>
    </row>
    <row r="20" spans="2:4" ht="47.25">
      <c r="B20" s="232"/>
      <c r="C20" s="233"/>
      <c r="D20" s="307" t="s">
        <v>330</v>
      </c>
    </row>
    <row r="21" spans="2:4" ht="32.25">
      <c r="B21" s="232"/>
      <c r="C21" s="233"/>
      <c r="D21" s="148" t="s">
        <v>167</v>
      </c>
    </row>
    <row r="22" spans="2:4" ht="47.25">
      <c r="B22" s="232"/>
      <c r="C22" s="233"/>
      <c r="D22" s="148" t="s">
        <v>168</v>
      </c>
    </row>
    <row r="23" spans="2:4" ht="32.25">
      <c r="B23" s="232"/>
      <c r="C23" s="233"/>
      <c r="D23" s="148" t="s">
        <v>169</v>
      </c>
    </row>
    <row r="24" spans="2:4" ht="60">
      <c r="B24" s="232"/>
      <c r="C24" s="233"/>
      <c r="D24" s="148" t="s">
        <v>170</v>
      </c>
    </row>
    <row r="25" spans="2:4" ht="33" thickBot="1">
      <c r="B25" s="229"/>
      <c r="C25" s="231"/>
      <c r="D25" s="149" t="s">
        <v>331</v>
      </c>
    </row>
    <row r="26" spans="2:4" ht="30.75" thickBot="1">
      <c r="B26" s="146">
        <v>4</v>
      </c>
      <c r="C26" s="147" t="s">
        <v>158</v>
      </c>
      <c r="D26" s="150">
        <v>1</v>
      </c>
    </row>
    <row r="27" spans="2:4" ht="45.75" thickBot="1">
      <c r="B27" s="146">
        <v>5</v>
      </c>
      <c r="C27" s="147" t="s">
        <v>159</v>
      </c>
      <c r="D27" s="145">
        <v>10</v>
      </c>
    </row>
    <row r="31" spans="1:256" ht="12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8"/>
      <c r="FB31" s="308"/>
      <c r="FC31" s="308"/>
      <c r="FD31" s="308"/>
      <c r="FE31" s="308"/>
      <c r="FF31" s="308"/>
      <c r="FG31" s="308"/>
      <c r="FH31" s="308"/>
      <c r="FI31" s="308"/>
      <c r="FJ31" s="308"/>
      <c r="FK31" s="308"/>
      <c r="FL31" s="308"/>
      <c r="FM31" s="308"/>
      <c r="FN31" s="308"/>
      <c r="FO31" s="308"/>
      <c r="FP31" s="308"/>
      <c r="FQ31" s="308"/>
      <c r="FR31" s="308"/>
      <c r="FS31" s="308"/>
      <c r="FT31" s="308"/>
      <c r="FU31" s="308"/>
      <c r="FV31" s="308"/>
      <c r="FW31" s="308"/>
      <c r="FX31" s="308"/>
      <c r="FY31" s="308"/>
      <c r="FZ31" s="308"/>
      <c r="GA31" s="308"/>
      <c r="GB31" s="308"/>
      <c r="GC31" s="308"/>
      <c r="GD31" s="308"/>
      <c r="GE31" s="308"/>
      <c r="GF31" s="308"/>
      <c r="GG31" s="308"/>
      <c r="GH31" s="308"/>
      <c r="GI31" s="308"/>
      <c r="GJ31" s="308"/>
      <c r="GK31" s="308"/>
      <c r="GL31" s="308"/>
      <c r="GM31" s="308"/>
      <c r="GN31" s="308"/>
      <c r="GO31" s="308"/>
      <c r="GP31" s="308"/>
      <c r="GQ31" s="308"/>
      <c r="GR31" s="308"/>
      <c r="GS31" s="308"/>
      <c r="GT31" s="308"/>
      <c r="GU31" s="308"/>
      <c r="GV31" s="308"/>
      <c r="GW31" s="308"/>
      <c r="GX31" s="308"/>
      <c r="GY31" s="308"/>
      <c r="GZ31" s="308"/>
      <c r="HA31" s="308"/>
      <c r="HB31" s="308"/>
      <c r="HC31" s="308"/>
      <c r="HD31" s="308"/>
      <c r="HE31" s="308"/>
      <c r="HF31" s="308"/>
      <c r="HG31" s="308"/>
      <c r="HH31" s="308"/>
      <c r="HI31" s="308"/>
      <c r="HJ31" s="308"/>
      <c r="HK31" s="308"/>
      <c r="HL31" s="308"/>
      <c r="HM31" s="308"/>
      <c r="HN31" s="308"/>
      <c r="HO31" s="308"/>
      <c r="HP31" s="308"/>
      <c r="HQ31" s="308"/>
      <c r="HR31" s="308"/>
      <c r="HS31" s="308"/>
      <c r="HT31" s="308"/>
      <c r="HU31" s="308"/>
      <c r="HV31" s="308"/>
      <c r="HW31" s="308"/>
      <c r="HX31" s="308"/>
      <c r="HY31" s="308"/>
      <c r="HZ31" s="308"/>
      <c r="IA31" s="308"/>
      <c r="IB31" s="308"/>
      <c r="IC31" s="308"/>
      <c r="ID31" s="308"/>
      <c r="IE31" s="308"/>
      <c r="IF31" s="308"/>
      <c r="IG31" s="308"/>
      <c r="IH31" s="308"/>
      <c r="II31" s="308"/>
      <c r="IJ31" s="308"/>
      <c r="IK31" s="308"/>
      <c r="IL31" s="308"/>
      <c r="IM31" s="308"/>
      <c r="IN31" s="308"/>
      <c r="IO31" s="308"/>
      <c r="IP31" s="308"/>
      <c r="IQ31" s="308"/>
      <c r="IR31" s="308"/>
      <c r="IS31" s="308"/>
      <c r="IT31" s="308"/>
      <c r="IU31" s="308"/>
      <c r="IV31" s="308"/>
    </row>
  </sheetData>
  <sheetProtection/>
  <mergeCells count="6">
    <mergeCell ref="B2:D2"/>
    <mergeCell ref="B4:D4"/>
    <mergeCell ref="B8:B9"/>
    <mergeCell ref="C8:C9"/>
    <mergeCell ref="B11:B25"/>
    <mergeCell ref="C11:C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7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96" width="0.875" style="59" customWidth="1"/>
    <col min="97" max="97" width="0.37109375" style="59" customWidth="1"/>
    <col min="98" max="16384" width="0.875" style="59" customWidth="1"/>
  </cols>
  <sheetData>
    <row r="1" spans="1:96" s="60" customFormat="1" ht="12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</row>
    <row r="3" spans="1:97" ht="15.7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</row>
    <row r="4" spans="2:97" s="61" customFormat="1" ht="19.5" customHeight="1">
      <c r="B4" s="278" t="s">
        <v>81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5"/>
    </row>
    <row r="5" spans="2:97" s="61" customFormat="1" ht="13.5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5"/>
    </row>
    <row r="6" spans="1:97" s="61" customFormat="1" ht="18.75" customHeight="1">
      <c r="A6" s="279" t="s">
        <v>82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</row>
    <row r="7" spans="1:9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15.75" customHeight="1">
      <c r="A8" s="270" t="s">
        <v>83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2"/>
      <c r="BF8" s="273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5"/>
    </row>
    <row r="9" spans="1:97" ht="15.75" customHeight="1">
      <c r="A9" s="270" t="s">
        <v>84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2"/>
      <c r="BF9" s="273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5"/>
    </row>
    <row r="10" spans="1:97" ht="15.75" customHeight="1">
      <c r="A10" s="270" t="s">
        <v>85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2"/>
      <c r="BF10" s="273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5"/>
    </row>
    <row r="11" spans="1:97" ht="47.25" customHeight="1">
      <c r="A11" s="270" t="s">
        <v>86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2"/>
      <c r="BF11" s="273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5"/>
    </row>
    <row r="12" spans="1:97" ht="31.5" customHeight="1">
      <c r="A12" s="270" t="s">
        <v>87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2"/>
      <c r="BF12" s="273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5"/>
    </row>
    <row r="13" spans="1:97" ht="31.5" customHeight="1">
      <c r="A13" s="270" t="s">
        <v>88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2"/>
      <c r="BF13" s="273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5"/>
    </row>
    <row r="15" spans="1:97" s="61" customFormat="1" ht="16.5">
      <c r="A15" s="234" t="s">
        <v>89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</row>
    <row r="16" spans="1:97" s="61" customFormat="1" ht="16.5">
      <c r="A16" s="234" t="s">
        <v>90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</row>
    <row r="17" spans="45:76" ht="15.75"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</row>
    <row r="18" spans="1:97" ht="31.5" customHeight="1">
      <c r="A18" s="248" t="s">
        <v>91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50"/>
      <c r="AR18" s="257" t="s">
        <v>92</v>
      </c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9"/>
      <c r="BV18" s="257" t="s">
        <v>93</v>
      </c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9"/>
    </row>
    <row r="19" spans="1:97" ht="15.75">
      <c r="A19" s="251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3"/>
      <c r="AR19" s="64"/>
      <c r="AV19" s="59" t="s">
        <v>94</v>
      </c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59" t="s">
        <v>95</v>
      </c>
      <c r="BU19" s="65"/>
      <c r="BV19" s="260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2"/>
    </row>
    <row r="20" spans="1:97" ht="15.75">
      <c r="A20" s="254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6"/>
      <c r="AR20" s="267" t="s">
        <v>78</v>
      </c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9"/>
      <c r="BV20" s="263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5"/>
    </row>
    <row r="21" spans="1:97" ht="15.75">
      <c r="A21" s="240" t="s">
        <v>96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2"/>
      <c r="AR21" s="236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8"/>
      <c r="BV21" s="240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2"/>
    </row>
    <row r="23" spans="1:97" s="61" customFormat="1" ht="16.5">
      <c r="A23" s="234" t="s">
        <v>97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</row>
    <row r="24" spans="1:97" s="61" customFormat="1" ht="16.5">
      <c r="A24" s="234" t="s">
        <v>98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</row>
    <row r="26" spans="1:97" ht="80.25" customHeight="1">
      <c r="A26" s="247" t="s">
        <v>99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 t="s">
        <v>100</v>
      </c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 t="s">
        <v>101</v>
      </c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 t="s">
        <v>102</v>
      </c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</row>
    <row r="27" spans="1:97" ht="15.75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</row>
    <row r="29" spans="1:97" s="61" customFormat="1" ht="16.5">
      <c r="A29" s="234" t="s">
        <v>103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</row>
    <row r="31" spans="1:97" ht="96" customHeight="1">
      <c r="A31" s="247" t="s">
        <v>104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 t="s">
        <v>105</v>
      </c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 t="s">
        <v>106</v>
      </c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 t="s">
        <v>107</v>
      </c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</row>
    <row r="32" spans="1:97" ht="15.75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5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40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2"/>
    </row>
    <row r="34" spans="1:97" s="61" customFormat="1" ht="16.5">
      <c r="A34" s="234" t="s">
        <v>108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</row>
    <row r="36" spans="1:97" ht="15.75">
      <c r="A36" s="235" t="s">
        <v>109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6" t="s">
        <v>110</v>
      </c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8"/>
    </row>
    <row r="37" spans="1:97" ht="15.7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40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2"/>
    </row>
  </sheetData>
  <sheetProtection/>
  <mergeCells count="50">
    <mergeCell ref="A8:BE8"/>
    <mergeCell ref="BF8:CS8"/>
    <mergeCell ref="A9:BE9"/>
    <mergeCell ref="BF9:CS9"/>
    <mergeCell ref="A1:CR1"/>
    <mergeCell ref="A3:CS3"/>
    <mergeCell ref="B4:CR4"/>
    <mergeCell ref="A6:CS6"/>
    <mergeCell ref="A12:BE12"/>
    <mergeCell ref="BF12:CS12"/>
    <mergeCell ref="A13:BE13"/>
    <mergeCell ref="BF13:CS13"/>
    <mergeCell ref="A10:BE10"/>
    <mergeCell ref="BF10:CS10"/>
    <mergeCell ref="A11:BE11"/>
    <mergeCell ref="BF11:CS11"/>
    <mergeCell ref="A15:CS15"/>
    <mergeCell ref="A16:CS16"/>
    <mergeCell ref="A18:AQ20"/>
    <mergeCell ref="AR18:BU18"/>
    <mergeCell ref="BV18:CS20"/>
    <mergeCell ref="AZ19:BK19"/>
    <mergeCell ref="AR20:BU20"/>
    <mergeCell ref="A24:CS24"/>
    <mergeCell ref="A26:V26"/>
    <mergeCell ref="W26:AV26"/>
    <mergeCell ref="AW26:BV26"/>
    <mergeCell ref="BW26:CS26"/>
    <mergeCell ref="A21:AQ21"/>
    <mergeCell ref="AR21:BU21"/>
    <mergeCell ref="BV21:CS21"/>
    <mergeCell ref="A23:CS23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34:CS34"/>
    <mergeCell ref="A36:AF36"/>
    <mergeCell ref="AG36:CS36"/>
    <mergeCell ref="A37:AF37"/>
    <mergeCell ref="AG37:CS37"/>
    <mergeCell ref="A32:V32"/>
    <mergeCell ref="W32:AV32"/>
    <mergeCell ref="AW32:BV32"/>
    <mergeCell ref="BW32:CS3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58.625" style="2" customWidth="1"/>
    <col min="2" max="2" width="40.75390625" style="2" customWidth="1"/>
    <col min="3" max="3" width="2.25390625" style="2" customWidth="1"/>
    <col min="4" max="16384" width="9.125" style="2" customWidth="1"/>
  </cols>
  <sheetData>
    <row r="1" spans="1:3" ht="13.5" customHeight="1">
      <c r="A1" s="280"/>
      <c r="B1" s="280"/>
      <c r="C1" s="4"/>
    </row>
    <row r="2" ht="13.5" customHeight="1"/>
    <row r="3" ht="13.5" customHeight="1"/>
    <row r="4" spans="1:3" s="5" customFormat="1" ht="68.25" customHeight="1">
      <c r="A4" s="278" t="s">
        <v>289</v>
      </c>
      <c r="B4" s="278"/>
      <c r="C4" s="67"/>
    </row>
    <row r="5" spans="1:3" s="5" customFormat="1" ht="14.25" customHeight="1">
      <c r="A5" s="68"/>
      <c r="B5" s="68"/>
      <c r="C5" s="67"/>
    </row>
    <row r="6" spans="1:2" ht="16.5">
      <c r="A6" s="69"/>
      <c r="B6" s="70"/>
    </row>
    <row r="7" spans="1:2" ht="17.25" thickBot="1">
      <c r="A7" s="69"/>
      <c r="B7" s="70"/>
    </row>
    <row r="8" spans="1:2" ht="48" thickBot="1">
      <c r="A8" s="71" t="s">
        <v>111</v>
      </c>
      <c r="B8" s="72"/>
    </row>
    <row r="9" spans="1:2" ht="15.75">
      <c r="A9" s="73" t="s">
        <v>280</v>
      </c>
      <c r="B9" s="74">
        <v>4</v>
      </c>
    </row>
    <row r="10" spans="1:2" ht="15.75">
      <c r="A10" s="75" t="s">
        <v>281</v>
      </c>
      <c r="B10" s="76">
        <v>1</v>
      </c>
    </row>
    <row r="11" spans="1:2" ht="15.75">
      <c r="A11" s="75" t="s">
        <v>282</v>
      </c>
      <c r="B11" s="76">
        <v>0</v>
      </c>
    </row>
    <row r="12" spans="1:2" ht="16.5" thickBot="1">
      <c r="A12" s="77" t="s">
        <v>283</v>
      </c>
      <c r="B12" s="78">
        <v>0</v>
      </c>
    </row>
    <row r="13" spans="1:2" ht="58.5" customHeight="1" thickBot="1">
      <c r="A13" s="71" t="s">
        <v>112</v>
      </c>
      <c r="B13" s="72"/>
    </row>
    <row r="14" spans="1:2" ht="15.75">
      <c r="A14" s="73" t="s">
        <v>280</v>
      </c>
      <c r="B14" s="74">
        <v>2</v>
      </c>
    </row>
    <row r="15" spans="1:2" ht="15.75">
      <c r="A15" s="75" t="s">
        <v>281</v>
      </c>
      <c r="B15" s="76">
        <v>1</v>
      </c>
    </row>
    <row r="16" spans="1:2" ht="15.75">
      <c r="A16" s="75" t="s">
        <v>282</v>
      </c>
      <c r="B16" s="76">
        <v>0</v>
      </c>
    </row>
    <row r="17" spans="1:2" ht="16.5" thickBot="1">
      <c r="A17" s="77" t="s">
        <v>283</v>
      </c>
      <c r="B17" s="78">
        <v>0</v>
      </c>
    </row>
    <row r="18" spans="1:2" ht="84" customHeight="1" thickBot="1">
      <c r="A18" s="71" t="s">
        <v>113</v>
      </c>
      <c r="B18" s="72"/>
    </row>
    <row r="19" spans="1:2" ht="15.75">
      <c r="A19" s="73" t="s">
        <v>280</v>
      </c>
      <c r="B19" s="74" t="s">
        <v>285</v>
      </c>
    </row>
    <row r="20" spans="1:2" ht="15.75">
      <c r="A20" s="75" t="s">
        <v>281</v>
      </c>
      <c r="B20" s="76">
        <v>0</v>
      </c>
    </row>
    <row r="21" spans="1:2" ht="15.75">
      <c r="A21" s="75" t="s">
        <v>282</v>
      </c>
      <c r="B21" s="76">
        <v>0</v>
      </c>
    </row>
    <row r="22" spans="1:2" ht="16.5" thickBot="1">
      <c r="A22" s="77" t="s">
        <v>283</v>
      </c>
      <c r="B22" s="78">
        <v>0</v>
      </c>
    </row>
    <row r="23" spans="1:2" ht="28.5" customHeight="1" thickBot="1">
      <c r="A23" s="71" t="s">
        <v>114</v>
      </c>
      <c r="B23" s="72"/>
    </row>
    <row r="24" spans="1:2" ht="15.75">
      <c r="A24" s="73" t="s">
        <v>280</v>
      </c>
      <c r="B24" s="74" t="s">
        <v>284</v>
      </c>
    </row>
    <row r="25" spans="1:2" ht="15.75">
      <c r="A25" s="75" t="s">
        <v>281</v>
      </c>
      <c r="B25" s="76" t="s">
        <v>288</v>
      </c>
    </row>
    <row r="26" spans="1:2" ht="15.75">
      <c r="A26" s="75" t="s">
        <v>282</v>
      </c>
      <c r="B26" s="76">
        <v>14.4</v>
      </c>
    </row>
    <row r="27" spans="1:2" ht="16.5" thickBot="1">
      <c r="A27" s="77" t="s">
        <v>283</v>
      </c>
      <c r="B27" s="78">
        <v>14.4</v>
      </c>
    </row>
    <row r="28" spans="1:2" ht="22.5" customHeight="1">
      <c r="A28" s="197" t="s">
        <v>47</v>
      </c>
      <c r="B28" s="66"/>
    </row>
    <row r="29" spans="1:2" ht="49.5" customHeight="1">
      <c r="A29" s="281" t="s">
        <v>286</v>
      </c>
      <c r="B29" s="281"/>
    </row>
    <row r="30" ht="15.75">
      <c r="B30" s="66"/>
    </row>
  </sheetData>
  <sheetProtection/>
  <mergeCells count="3">
    <mergeCell ref="A1:B1"/>
    <mergeCell ref="A4:B4"/>
    <mergeCell ref="A29:B2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65.625" style="1" customWidth="1"/>
    <col min="2" max="2" width="31.625" style="1" customWidth="1"/>
    <col min="3" max="3" width="40.375" style="1" customWidth="1"/>
    <col min="4" max="16384" width="9.125" style="1" customWidth="1"/>
  </cols>
  <sheetData>
    <row r="1" spans="1:2" ht="15.75" customHeight="1">
      <c r="A1" s="282"/>
      <c r="B1" s="282"/>
    </row>
    <row r="3" spans="1:2" ht="42" customHeight="1">
      <c r="A3" s="221" t="s">
        <v>19</v>
      </c>
      <c r="B3" s="221"/>
    </row>
    <row r="4" spans="1:2" ht="15.75">
      <c r="A4" s="20"/>
      <c r="B4" s="20"/>
    </row>
    <row r="5" spans="1:2" ht="15.75">
      <c r="A5" s="20"/>
      <c r="B5" s="20"/>
    </row>
    <row r="6" spans="1:2" ht="102" customHeight="1">
      <c r="A6" s="3" t="s">
        <v>14</v>
      </c>
      <c r="B6" s="23" t="s">
        <v>137</v>
      </c>
    </row>
    <row r="13" ht="15.75">
      <c r="A13" s="1" t="s">
        <v>13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8.75390625" style="9" customWidth="1"/>
    <col min="2" max="2" width="58.00390625" style="9" customWidth="1"/>
    <col min="3" max="16384" width="9.125" style="9" customWidth="1"/>
  </cols>
  <sheetData>
    <row r="1" spans="1:2" ht="12.75">
      <c r="A1" s="283"/>
      <c r="B1" s="283"/>
    </row>
    <row r="3" spans="1:2" ht="57.75" customHeight="1">
      <c r="A3" s="284" t="s">
        <v>20</v>
      </c>
      <c r="B3" s="284"/>
    </row>
    <row r="4" ht="17.25" thickBot="1">
      <c r="A4" s="6"/>
    </row>
    <row r="5" spans="1:2" ht="47.25">
      <c r="A5" s="112" t="s">
        <v>15</v>
      </c>
      <c r="B5" s="118" t="s">
        <v>139</v>
      </c>
    </row>
    <row r="6" spans="1:2" ht="64.5" customHeight="1">
      <c r="A6" s="113" t="s">
        <v>16</v>
      </c>
      <c r="B6" s="119" t="s">
        <v>139</v>
      </c>
    </row>
    <row r="7" spans="1:2" ht="190.5" customHeight="1">
      <c r="A7" s="113" t="s">
        <v>17</v>
      </c>
      <c r="B7" s="21" t="s">
        <v>140</v>
      </c>
    </row>
    <row r="8" spans="1:2" ht="33" customHeight="1">
      <c r="A8" s="285" t="s">
        <v>18</v>
      </c>
      <c r="B8" s="286"/>
    </row>
    <row r="9" spans="1:2" ht="15.75">
      <c r="A9" s="114" t="s">
        <v>0</v>
      </c>
      <c r="B9" s="115" t="s">
        <v>31</v>
      </c>
    </row>
    <row r="10" spans="1:2" ht="51">
      <c r="A10" s="114" t="s">
        <v>1</v>
      </c>
      <c r="B10" s="22" t="s">
        <v>301</v>
      </c>
    </row>
    <row r="11" spans="1:2" ht="15.75">
      <c r="A11" s="114" t="s">
        <v>2</v>
      </c>
      <c r="B11" s="46" t="s">
        <v>60</v>
      </c>
    </row>
    <row r="12" spans="1:2" ht="16.5" thickBot="1">
      <c r="A12" s="116" t="s">
        <v>3</v>
      </c>
      <c r="B12" s="117" t="s">
        <v>138</v>
      </c>
    </row>
  </sheetData>
  <sheetProtection/>
  <mergeCells count="3">
    <mergeCell ref="A1:B1"/>
    <mergeCell ref="A3:B3"/>
    <mergeCell ref="A8:B8"/>
  </mergeCells>
  <hyperlinks>
    <hyperlink ref="B12" r:id="rId1" display="www.mmrp.ru"/>
    <hyperlink ref="B11" r:id="rId2" display="mail@mmrp.ru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Яковенко Татьяна Игоревна</cp:lastModifiedBy>
  <cp:lastPrinted>2018-01-11T14:06:03Z</cp:lastPrinted>
  <dcterms:created xsi:type="dcterms:W3CDTF">2012-01-13T07:53:14Z</dcterms:created>
  <dcterms:modified xsi:type="dcterms:W3CDTF">2018-04-09T09:15:08Z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